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85" windowWidth="11805" windowHeight="5625" activeTab="1"/>
  </bookViews>
  <sheets>
    <sheet name="Доходы 1" sheetId="1" r:id="rId1"/>
    <sheet name="Расходы1" sheetId="2" r:id="rId2"/>
    <sheet name="Источники 1  (2)" sheetId="3" r:id="rId3"/>
  </sheets>
  <definedNames>
    <definedName name="APPT" localSheetId="0">'Доходы 1'!#REF!</definedName>
    <definedName name="APPT" localSheetId="2">'Источники 1  (2)'!$A$20</definedName>
    <definedName name="APPT" localSheetId="1">'Расходы1'!#REF!</definedName>
    <definedName name="FILE_NAME" localSheetId="0">'Доходы 1'!$G$3</definedName>
    <definedName name="FILE_NAME">#REF!</definedName>
    <definedName name="FIO" localSheetId="0">'Доходы 1'!#REF!</definedName>
    <definedName name="FIO" localSheetId="2">'Источники 1  (2)'!#REF!</definedName>
    <definedName name="FIO" localSheetId="1">'Расходы1'!#REF!</definedName>
    <definedName name="FORM_CODE" localSheetId="0">'Доходы 1'!$G$5</definedName>
    <definedName name="FORM_CODE">#REF!</definedName>
    <definedName name="PERIOD" localSheetId="0">'Доходы 1'!$G$6</definedName>
    <definedName name="PERIOD">#REF!</definedName>
    <definedName name="RANGE_NAMES" localSheetId="0">'Доходы 1'!$G$9</definedName>
    <definedName name="RANGE_NAMES">#REF!</definedName>
    <definedName name="RBEGIN_1" localSheetId="0">'Доходы 1'!$A$19</definedName>
    <definedName name="RBEGIN_1" localSheetId="2">'Источники 1  (2)'!$A$11</definedName>
    <definedName name="RBEGIN_1" localSheetId="1">'Расходы1'!$A$13</definedName>
    <definedName name="REG_DATE" localSheetId="0">'Доходы 1'!$G$4</definedName>
    <definedName name="REG_DATE">#REF!</definedName>
    <definedName name="REND_1" localSheetId="0">'Доходы 1'!#REF!</definedName>
    <definedName name="REND_1" localSheetId="2">'Источники 1  (2)'!#REF!</definedName>
    <definedName name="REND_1" localSheetId="1">'Расходы1'!#REF!</definedName>
    <definedName name="SIGN" localSheetId="0">'Доходы 1'!$A$23:$C$27</definedName>
    <definedName name="SIGN" localSheetId="2">'Источники 1  (2)'!$A$20:$D$20</definedName>
    <definedName name="SIGN" localSheetId="1">'Расходы1'!#REF!</definedName>
    <definedName name="SRC_CODE" localSheetId="0">'Доходы 1'!$G$8</definedName>
    <definedName name="SRC_CODE">#REF!</definedName>
    <definedName name="SRC_KIND" localSheetId="0">'Доходы 1'!$G$7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<sst xmlns="http://schemas.openxmlformats.org/spreadsheetml/2006/main" count="382" uniqueCount="310">
  <si>
    <t>4</t>
  </si>
  <si>
    <t>5</t>
  </si>
  <si>
    <t xml:space="preserve"> Наименование показателя</t>
  </si>
  <si>
    <t>Код строки</t>
  </si>
  <si>
    <t>Исполнено</t>
  </si>
  <si>
    <t>Наименование публично-правового образования:</t>
  </si>
  <si>
    <t>Утвержденные бюджетные назначения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</si>
  <si>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</si>
  <si>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</si>
  <si>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</si>
  <si>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</si>
  <si>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</si>
  <si>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</si>
  <si>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</si>
  <si>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Единица измерения: руб.</t>
  </si>
  <si>
    <t/>
  </si>
  <si>
    <t>x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</si>
  <si>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</si>
  <si>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организаций</t>
  </si>
  <si>
    <t>Транспортный налог с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</si>
  <si>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</si>
  <si>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</si>
  <si>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</si>
  <si>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</si>
  <si>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</si>
  <si>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</si>
  <si>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</si>
  <si>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Расходы бюджета - всего</t>
  </si>
  <si>
    <t>в том числе:</t>
  </si>
  <si>
    <t>ОБЩЕГОСУДАРСТВЕННЫЕ ВОПРОСЫ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</si>
  <si>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</si>
  <si>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</si>
  <si>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</si>
  <si>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</si>
  <si>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</si>
  <si>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</si>
  <si>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</si>
  <si>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</si>
  <si>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</si>
  <si>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</si>
  <si>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</si>
  <si>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</si>
  <si>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</si>
  <si>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ЖИЛИЩНО-КОММУНАЛЬНОЕ ХОЗЯЙСТВО</t>
  </si>
  <si>
    <t>Коммунальное хозяйство</t>
  </si>
  <si>
    <t>Благоустройство</t>
  </si>
  <si>
    <t>Перечисления другим бюджетам бюджетной системы Российской Федерации</t>
  </si>
  <si>
    <t>Результат исполнения бюджета (дефицит / профицит)</t>
  </si>
  <si>
    <t>500</t>
  </si>
  <si>
    <t>520</t>
  </si>
  <si>
    <t>620</t>
  </si>
  <si>
    <t>Изменение остатков средств</t>
  </si>
  <si>
    <t>700</t>
  </si>
  <si>
    <t>710</t>
  </si>
  <si>
    <t>720</t>
  </si>
  <si>
    <t xml:space="preserve">КУЛЬТУРА </t>
  </si>
  <si>
    <t>000 01050201100000 610</t>
  </si>
  <si>
    <t>000 01050201100000 510</t>
  </si>
  <si>
    <t>Поступления по доходам - всего</t>
  </si>
  <si>
    <t xml:space="preserve">       в том числе:</t>
  </si>
  <si>
    <t>Дотации бюджетам поселений на выравнивание бюджетной обеспеченности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</si>
  <si>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</si>
  <si>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X</t>
  </si>
  <si>
    <t>00110804020011000110</t>
  </si>
  <si>
    <t>00111105035100000120</t>
  </si>
  <si>
    <t>00120201001100000151</t>
  </si>
  <si>
    <t>00120203015100000151</t>
  </si>
  <si>
    <t>18210601030101000110</t>
  </si>
  <si>
    <t>18210601030102000110</t>
  </si>
  <si>
    <t>18210604011021000110</t>
  </si>
  <si>
    <t>18210604012021000110</t>
  </si>
  <si>
    <t>18210604012022000110</t>
  </si>
  <si>
    <t>18210606013101000110</t>
  </si>
  <si>
    <t>18210606013102000110</t>
  </si>
  <si>
    <t>18210606023101000110</t>
  </si>
  <si>
    <t>Национальная оборона. Мобилизационная и вневойсковая подготовка</t>
  </si>
  <si>
    <t>НАЦИОНАЛЬНАЯ БЕЗОПАСНОСТЬ Защита населения и территории от последствий чрезвычайных ситуаций природного и техногенного характера, гражданская оборона</t>
  </si>
  <si>
    <t>ОБРАЗОВАНИЕ.  Молодежная политика и оздоровление детей</t>
  </si>
  <si>
    <t>ФИЗИЧЕСКАЯ КУЛЬТУРА И СПОРТ. Другие вопросы в области физической культуры и спорта</t>
  </si>
  <si>
    <t>Функционирование высшего должностного лица субъекта Российской Федерации и муниципального образования</t>
  </si>
  <si>
    <t>Мероприятия по предупреждению и ликвидации последствий чрезвычайных ситуаций</t>
  </si>
  <si>
    <t xml:space="preserve">НАЦИОНАЛЬНАЯ ЭКОНОМИКА  </t>
  </si>
  <si>
    <t>Безвозмездные перечисления государственным и муниципальным организациям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</si>
  <si>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</si>
  <si>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</si>
  <si>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Уличное освещение</t>
  </si>
  <si>
    <t>Прочие мероприятия по благоустройству поселений</t>
  </si>
  <si>
    <t>18210102010011000110</t>
  </si>
  <si>
    <t>Безвозмездные перечисления организациям, за исключением  государственных  и муниципальных организаций</t>
  </si>
  <si>
    <t>00111105013100000120</t>
  </si>
  <si>
    <t>00111406013100000430</t>
  </si>
  <si>
    <t>Арендная плата за пользование имуществом</t>
  </si>
  <si>
    <t>Пособия по социальной помощи населению</t>
  </si>
  <si>
    <t>18210102030011000110</t>
  </si>
  <si>
    <t>СРЕДСТВА МАССОВОЙ ИНФОРМАЦИИ. Периодическая печать и издательства</t>
  </si>
  <si>
    <t xml:space="preserve">СОЦИАЛЬНАЯ ПОЛИТИКА </t>
  </si>
  <si>
    <t>Доплаты к пенсиям, доп.пенсионное обеспечение</t>
  </si>
  <si>
    <t xml:space="preserve"> Социальное обеспечение населения</t>
  </si>
  <si>
    <t>Пенсии, пособия, выплачиваемые организациями сектора государственного управления</t>
  </si>
  <si>
    <t>18210606023102000110</t>
  </si>
  <si>
    <t>Периодичность: годовая, месячная</t>
  </si>
  <si>
    <t>18210102030013000110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</si>
  <si>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</si>
  <si>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00121905000100000151</t>
  </si>
  <si>
    <t>Дорожное хозяйство (дорожные фонды)</t>
  </si>
  <si>
    <t>Другие вопросы в области жилищно-коммунального хозяйства</t>
  </si>
  <si>
    <t>Фонд оплаты труда и страхове взносы</t>
  </si>
  <si>
    <t>Закупка товаров, работ, услуг в сфере информационно-коммуникационных технологий</t>
  </si>
  <si>
    <t>Прочая закупка товаров, работ, услуг в целях капитального ремонта государственного имущества</t>
  </si>
  <si>
    <t>00111705050100000180</t>
  </si>
  <si>
    <t>Прочие неналоговые доходы бюджетов поселений</t>
  </si>
  <si>
    <t>18210102030012000110</t>
  </si>
  <si>
    <t>200</t>
  </si>
  <si>
    <t>201</t>
  </si>
  <si>
    <t>202</t>
  </si>
  <si>
    <t>203</t>
  </si>
  <si>
    <t>204</t>
  </si>
  <si>
    <t>205</t>
  </si>
  <si>
    <t>208</t>
  </si>
  <si>
    <t>209</t>
  </si>
  <si>
    <t>210</t>
  </si>
  <si>
    <t>212</t>
  </si>
  <si>
    <t>213</t>
  </si>
  <si>
    <t>214</t>
  </si>
  <si>
    <t>215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</si>
  <si>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</si>
  <si>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</si>
  <si>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</si>
  <si>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</si>
  <si>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</si>
  <si>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</si>
  <si>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</si>
  <si>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</si>
  <si>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</si>
  <si>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</si>
  <si>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230</t>
  </si>
  <si>
    <t>232</t>
  </si>
  <si>
    <t>233</t>
  </si>
  <si>
    <t>234</t>
  </si>
  <si>
    <t>235</t>
  </si>
  <si>
    <t>236</t>
  </si>
  <si>
    <t>239</t>
  </si>
  <si>
    <t>244</t>
  </si>
  <si>
    <t>247</t>
  </si>
  <si>
    <t>248</t>
  </si>
  <si>
    <t>249</t>
  </si>
  <si>
    <t>250</t>
  </si>
  <si>
    <t>252</t>
  </si>
  <si>
    <t>253</t>
  </si>
  <si>
    <t>из них:</t>
  </si>
  <si>
    <t>Источники финансирования дефицита  бюджета - всего</t>
  </si>
  <si>
    <t xml:space="preserve">источники внешнего финансирования бюджета            </t>
  </si>
  <si>
    <t xml:space="preserve">                    3. Источники финансирования дефицита бюджета</t>
  </si>
  <si>
    <t>уменьшение остатков средств,                                                                   всего</t>
  </si>
  <si>
    <t>увеличение остатков средств,                                                    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</si>
  <si>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</si>
  <si>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r>
      <t xml:space="preserve"> в том числе:                                                                          </t>
    </r>
    <r>
      <rPr>
        <sz val="9"/>
        <rFont val="Arial Cyr"/>
        <family val="0"/>
      </rPr>
      <t xml:space="preserve">   источники внутреннего финансирования бюджета</t>
    </r>
  </si>
  <si>
    <t>450</t>
  </si>
  <si>
    <t>00120203024100000151</t>
  </si>
  <si>
    <t>Субвенции бюджетам поселений на выполненние  передаваемых полномочий  субъектов РФ</t>
  </si>
  <si>
    <t>251</t>
  </si>
  <si>
    <t>237</t>
  </si>
  <si>
    <t>238</t>
  </si>
  <si>
    <t xml:space="preserve">002 0102 22 1 0012 121 213 </t>
  </si>
  <si>
    <t xml:space="preserve">002 0102 22 1 0012  121 211 </t>
  </si>
  <si>
    <t xml:space="preserve">002 0103  22 2 0012  121 211 </t>
  </si>
  <si>
    <t xml:space="preserve">002 0103  22 2 0012  121 213 </t>
  </si>
  <si>
    <t xml:space="preserve">002 0103  22 2 0014  244 340 </t>
  </si>
  <si>
    <t xml:space="preserve">002 0103  23 9 0019  540 251 </t>
  </si>
  <si>
    <t xml:space="preserve">001 0104 22 3 0012 121 211 </t>
  </si>
  <si>
    <t xml:space="preserve">001 0104 22 3 0012 121 213 </t>
  </si>
  <si>
    <t xml:space="preserve">001 0104 22 3 0014 242 221 </t>
  </si>
  <si>
    <t xml:space="preserve">001 0104 22 3 0014 242 226 </t>
  </si>
  <si>
    <t xml:space="preserve">001 0104 22 3 0014 242 310 </t>
  </si>
  <si>
    <t xml:space="preserve">001 0104 22 3 0014 242 340 </t>
  </si>
  <si>
    <t xml:space="preserve">001 0104 22 3 0014 244 221 </t>
  </si>
  <si>
    <t xml:space="preserve">001 0104 22 3 0014 244 222 </t>
  </si>
  <si>
    <t xml:space="preserve">001 0104 22 3 0014 244 223 </t>
  </si>
  <si>
    <t>001 0104 22 3 0014 244 224</t>
  </si>
  <si>
    <t>001 0104 22 3 0014 244 225</t>
  </si>
  <si>
    <t xml:space="preserve">001 0104 22 3 0014 244 226 </t>
  </si>
  <si>
    <t xml:space="preserve">001 0104 22 3 0014 244 290 </t>
  </si>
  <si>
    <t xml:space="preserve">001 0104 22 3 0014 244 310 </t>
  </si>
  <si>
    <t xml:space="preserve">001 0104 22 3 0014 244 340 </t>
  </si>
  <si>
    <t xml:space="preserve">001 0104 22 3 0014 852 290 </t>
  </si>
  <si>
    <t xml:space="preserve">001 0113 23 9 0113 244 290 </t>
  </si>
  <si>
    <t xml:space="preserve">001 0113 23 9 0113 630 242 </t>
  </si>
  <si>
    <t xml:space="preserve">001 0203 23 9 0018 121 211 </t>
  </si>
  <si>
    <t xml:space="preserve">001 0203 23 9 0018 121 213 </t>
  </si>
  <si>
    <t xml:space="preserve">001 0203 23 9 0018 244 340 </t>
  </si>
  <si>
    <t xml:space="preserve">001 0309 23 9 0309 244 225 </t>
  </si>
  <si>
    <t xml:space="preserve">001 0309 23 9 0309 244 310 </t>
  </si>
  <si>
    <t xml:space="preserve">001 0409 23 9 0409 244 225 </t>
  </si>
  <si>
    <t xml:space="preserve">001 0412 23 9 0411 244 226 </t>
  </si>
  <si>
    <t xml:space="preserve">001 0412 23 9 0412 244 226 </t>
  </si>
  <si>
    <t xml:space="preserve">001 0502 23 9 0502 414 310  </t>
  </si>
  <si>
    <t xml:space="preserve">001 1202 23 9 0116 621 241 </t>
  </si>
  <si>
    <t xml:space="preserve">001 1105 23 9 0707 244 340 </t>
  </si>
  <si>
    <t xml:space="preserve">001 1105 23 9 0707 244 290 </t>
  </si>
  <si>
    <t xml:space="preserve">001 1003 23 9 0101 321 262 </t>
  </si>
  <si>
    <t>001 1001 23 9 0017 321 263</t>
  </si>
  <si>
    <t xml:space="preserve">001 0801 23 9 0116 621 241 </t>
  </si>
  <si>
    <t xml:space="preserve">001 0801 23 9 0019 540 251 </t>
  </si>
  <si>
    <t xml:space="preserve">001 0707 23 9 0707 244 290 </t>
  </si>
  <si>
    <t xml:space="preserve">001 0707 23 9 0707 244 226 </t>
  </si>
  <si>
    <t xml:space="preserve">001 0505 23 9 0115 611 241 </t>
  </si>
  <si>
    <t xml:space="preserve">001 0503 23 9 0513 244 310 </t>
  </si>
  <si>
    <t xml:space="preserve">001 0503 23 9 0513 244 224 </t>
  </si>
  <si>
    <t xml:space="preserve">001 0503 23 9 0503 244 223 </t>
  </si>
  <si>
    <t xml:space="preserve">001 0503 23 9 0503 244 225 </t>
  </si>
  <si>
    <t xml:space="preserve">001 0503 23 9 0503 244 340 </t>
  </si>
  <si>
    <t xml:space="preserve">001 0203 23 9 0018 244 226 </t>
  </si>
  <si>
    <t>Резервный фонд местных администраций</t>
  </si>
  <si>
    <t xml:space="preserve">001 0111 23 9 0011 870 290 </t>
  </si>
  <si>
    <t xml:space="preserve">002 0102  00 0 0000  000 000 </t>
  </si>
  <si>
    <t xml:space="preserve">002 0103 00 0 0000 000 000 </t>
  </si>
  <si>
    <t xml:space="preserve">001 0104 00 0 0000 000 000 </t>
  </si>
  <si>
    <t xml:space="preserve">001 0104 22 3 0012 121 000 </t>
  </si>
  <si>
    <t xml:space="preserve">001 0104 22 3 0014 242 000 </t>
  </si>
  <si>
    <t xml:space="preserve">001 0111 00 0 0000 000 000 </t>
  </si>
  <si>
    <t xml:space="preserve">001 0113 23 9 0113 244 000 </t>
  </si>
  <si>
    <t xml:space="preserve">001 0203 00 0 0000 000 000 </t>
  </si>
  <si>
    <t xml:space="preserve">001 0309 23 9 0309 000 000 </t>
  </si>
  <si>
    <t xml:space="preserve">001 0412 00 0 0000 000 000 </t>
  </si>
  <si>
    <t>001 0409 00 0 0000 000 000</t>
  </si>
  <si>
    <t xml:space="preserve">001 0400 00 0 0000 000 000 </t>
  </si>
  <si>
    <t xml:space="preserve">001 0412 23 9 0000 000 000 </t>
  </si>
  <si>
    <t>001 0503 23 9 0503 000 000</t>
  </si>
  <si>
    <t xml:space="preserve">001 0502 23 9 0000 000 000 </t>
  </si>
  <si>
    <t xml:space="preserve">001 0502 23 9 0512 244 225 </t>
  </si>
  <si>
    <t xml:space="preserve">001 0502 23 9 0512 244 310 </t>
  </si>
  <si>
    <t xml:space="preserve">001 0502 23 9 0512 244 340 </t>
  </si>
  <si>
    <t xml:space="preserve">001 0503 23 9 0513 244 000 </t>
  </si>
  <si>
    <t>001 1001 23 9 0017 000 000</t>
  </si>
  <si>
    <t xml:space="preserve">001 1202 00 0 0000 000 000 </t>
  </si>
  <si>
    <t xml:space="preserve">001 1105 00 0 0000 000 000 </t>
  </si>
  <si>
    <t xml:space="preserve">001 1003 00 0 0000 000 000 </t>
  </si>
  <si>
    <t xml:space="preserve">001 1000 00 0 0000 000 000 </t>
  </si>
  <si>
    <t xml:space="preserve">001 0801 00 0 0000 000 000 </t>
  </si>
  <si>
    <t xml:space="preserve">001 0707 00 0 0000 000 000 </t>
  </si>
  <si>
    <t xml:space="preserve">001 0505 00 0 0000 000 000 </t>
  </si>
  <si>
    <t xml:space="preserve">001 0503 00 0 0000 000 000 </t>
  </si>
  <si>
    <t xml:space="preserve">001 0500 00 0 0000 000 000 </t>
  </si>
  <si>
    <t xml:space="preserve">001 0309 00 0 0000 000 000 </t>
  </si>
  <si>
    <t xml:space="preserve">001 0113 00 0 0000 000 000 </t>
  </si>
  <si>
    <t xml:space="preserve">000 0100 00 0 0000 000 000 </t>
  </si>
  <si>
    <t>206</t>
  </si>
  <si>
    <t>207</t>
  </si>
  <si>
    <t>211</t>
  </si>
  <si>
    <t>216</t>
  </si>
  <si>
    <t>227</t>
  </si>
  <si>
    <t>228</t>
  </si>
  <si>
    <t>231</t>
  </si>
  <si>
    <t>240</t>
  </si>
  <si>
    <t>241</t>
  </si>
  <si>
    <t>242</t>
  </si>
  <si>
    <t>243</t>
  </si>
  <si>
    <t>245</t>
  </si>
  <si>
    <t>246</t>
  </si>
  <si>
    <t xml:space="preserve">001 0113 23 9 0113 244 226 </t>
  </si>
  <si>
    <t xml:space="preserve">Акцизы на автомобильный бензин, прямогонный бензин, дизельное топливо, моторные масла  для дизельных и карбюраторных (инжекторных) двигателей подлежащих зачислению в местный бюджет </t>
  </si>
  <si>
    <t>10010302230010000110</t>
  </si>
  <si>
    <t>10010302240010000110</t>
  </si>
  <si>
    <t>10010302250010000110</t>
  </si>
  <si>
    <t>10010302260010000110</t>
  </si>
  <si>
    <t>254</t>
  </si>
  <si>
    <t>255</t>
  </si>
  <si>
    <t>256</t>
  </si>
  <si>
    <t xml:space="preserve">001 0113 23 9 0113 244 340 </t>
  </si>
  <si>
    <t>Жилищное хозяйство</t>
  </si>
  <si>
    <t xml:space="preserve">001 0502 23 9 0512 244 224 </t>
  </si>
  <si>
    <t xml:space="preserve">001 0501 23 9 0000 000 000 </t>
  </si>
  <si>
    <t xml:space="preserve">001 0501 23 9 0501 244 225 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</si>
  <si>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</si>
  <si>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</si>
  <si>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</si>
  <si>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</si>
  <si>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</si>
  <si>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</si>
  <si>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</si>
  <si>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</si>
  <si>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</si>
  <si>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</si>
  <si>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</si>
  <si>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</si>
  <si>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</si>
  <si>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</si>
  <si>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</si>
  <si>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</si>
  <si>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</si>
  <si>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</si>
  <si>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</si>
  <si>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</si>
  <si>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</si>
  <si>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</si>
  <si>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</si>
  <si>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</si>
  <si>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</si>
  <si>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</si>
  <si>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</si>
  <si>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</si>
  <si>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</si>
  <si>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00111109045100000120</t>
  </si>
  <si>
    <t xml:space="preserve">001 0502 23 9 0502 414 226 </t>
  </si>
  <si>
    <t xml:space="preserve">001 0104 22 3 0014 000 000 </t>
  </si>
  <si>
    <t>Земельный налог (по обязательствам, вознишим до 1 января 2006 года), мобилизуемый на территориях поселений</t>
  </si>
  <si>
    <t>18210904053102000110</t>
  </si>
  <si>
    <t>на 01.04.2014 г.</t>
  </si>
  <si>
    <t xml:space="preserve">002 0103  22 2 0014  244 221 </t>
  </si>
  <si>
    <t xml:space="preserve">002 0103  22 2 0014  244 310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</si>
</sst>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  <numFmt numFmtId="178" formatCode="0.0"/>
    <numFmt numFmtId="179" formatCode="#,##0.0"/>
    <numFmt numFmtId="180" formatCode="[$-FC19]d\ mmmm\ yyyy\ &quot;г.&quot;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 Cyr"/>
      <family val="0"/>
    </font>
    <font>
      <sz val="8"/>
      <name val="Arial C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5" fillId="0" borderId="12" xfId="0" applyNumberFormat="1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" fontId="4" fillId="0" borderId="16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Fill="1" applyBorder="1" applyAlignment="1">
      <alignment wrapText="1"/>
    </xf>
    <xf numFmtId="1" fontId="4" fillId="0" borderId="12" xfId="0" applyNumberFormat="1" applyFont="1" applyFill="1" applyBorder="1" applyAlignment="1">
      <alignment horizontal="center" shrinkToFit="1"/>
    </xf>
    <xf numFmtId="0" fontId="4" fillId="0" borderId="19" xfId="0" applyFont="1" applyFill="1" applyBorder="1" applyAlignment="1">
      <alignment/>
    </xf>
    <xf numFmtId="4" fontId="4" fillId="0" borderId="12" xfId="0" applyNumberFormat="1" applyFont="1" applyFill="1" applyBorder="1" applyAlignment="1">
      <alignment horizontal="right" vertical="center" shrinkToFit="1"/>
    </xf>
    <xf numFmtId="49" fontId="4" fillId="0" borderId="12" xfId="0" applyNumberFormat="1" applyFont="1" applyFill="1" applyBorder="1" applyAlignment="1">
      <alignment horizontal="center" shrinkToFit="1"/>
    </xf>
    <xf numFmtId="49" fontId="9" fillId="0" borderId="12" xfId="0" applyNumberFormat="1" applyFont="1" applyBorder="1" applyAlignment="1">
      <alignment horizontal="left" vertical="center" wrapText="1"/>
    </xf>
    <xf numFmtId="4" fontId="9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10" fillId="0" borderId="12" xfId="0" applyNumberFormat="1" applyFont="1" applyBorder="1" applyAlignment="1">
      <alignment horizontal="right" vertical="center"/>
    </xf>
    <xf numFmtId="0" fontId="0" fillId="0" borderId="20" xfId="0" applyBorder="1" applyAlignment="1">
      <alignment/>
    </xf>
    <xf numFmtId="0" fontId="11" fillId="33" borderId="0" xfId="0" applyFont="1" applyFill="1" applyAlignment="1">
      <alignment horizontal="left" vertical="center" wrapText="1"/>
    </xf>
    <xf numFmtId="9" fontId="4" fillId="0" borderId="12" xfId="57" applyFont="1" applyBorder="1" applyAlignment="1">
      <alignment horizontal="left" vertical="center" wrapText="1"/>
    </xf>
    <xf numFmtId="9" fontId="0" fillId="0" borderId="0" xfId="57" applyFont="1" applyAlignment="1">
      <alignment/>
    </xf>
    <xf numFmtId="49" fontId="10" fillId="0" borderId="12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0" fontId="12" fillId="0" borderId="23" xfId="0" applyNumberFormat="1" applyFont="1" applyBorder="1" applyAlignment="1" quotePrefix="1">
      <alignment horizontal="left" vertical="top" wrapText="1"/>
    </xf>
    <xf numFmtId="49" fontId="0" fillId="0" borderId="12" xfId="0" applyNumberFormat="1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4" fontId="5" fillId="0" borderId="16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/>
    </xf>
    <xf numFmtId="0" fontId="14" fillId="0" borderId="12" xfId="0" applyFont="1" applyBorder="1" applyAlignment="1">
      <alignment vertical="top" wrapText="1"/>
    </xf>
    <xf numFmtId="4" fontId="5" fillId="0" borderId="16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0" fontId="0" fillId="0" borderId="20" xfId="0" applyBorder="1" applyAlignment="1">
      <alignment/>
    </xf>
    <xf numFmtId="4" fontId="4" fillId="0" borderId="20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15" xfId="0" applyBorder="1" applyAlignment="1">
      <alignment/>
    </xf>
    <xf numFmtId="0" fontId="0" fillId="0" borderId="34" xfId="0" applyBorder="1" applyAlignment="1">
      <alignment/>
    </xf>
    <xf numFmtId="4" fontId="5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/>
    </xf>
    <xf numFmtId="49" fontId="4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49" fontId="4" fillId="0" borderId="16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" fontId="4" fillId="0" borderId="37" xfId="0" applyNumberFormat="1" applyFont="1" applyBorder="1" applyAlignment="1">
      <alignment horizontal="right" vertical="center"/>
    </xf>
    <xf numFmtId="4" fontId="4" fillId="0" borderId="26" xfId="0" applyNumberFormat="1" applyFont="1" applyBorder="1" applyAlignment="1">
      <alignment horizontal="right" vertical="center"/>
    </xf>
    <xf numFmtId="49" fontId="13" fillId="0" borderId="37" xfId="0" applyNumberFormat="1" applyFont="1" applyBorder="1" applyAlignment="1">
      <alignment horizontal="left" vertical="center" wrapText="1"/>
    </xf>
    <xf numFmtId="49" fontId="13" fillId="0" borderId="26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G48"/>
  <sheetViews>
    <sheetView showGridLines="0" zoomScalePageLayoutView="0" workbookViewId="0" topLeftCell="A40">
      <selection activeCell="B11" sqref="B11:B17"/>
    </sheetView>
  </sheetViews>
  <sheetFormatPr defaultColWidth="9.00390625" defaultRowHeight="12.75"/>
  <cols>
    <col min="1" max="1" width="43.75390625" style="0" customWidth="1"/>
    <col min="2" max="2" width="22.625" style="0" customWidth="1"/>
    <col min="3" max="3" width="10.25390625" style="0" customWidth="1"/>
    <col min="4" max="4" width="10.875" style="0" customWidth="1"/>
    <col min="5" max="5" width="18.75390625" style="0" customWidth="1"/>
    <col min="6" max="6" width="9.75390625" style="0" customWidth="1"/>
    <col min="7" max="7" width="0" style="0" hidden="1" customWidth="1"/>
  </cols>
  <sheetData>
    <row r="1" spans="1:5" ht="15">
      <c r="A1" s="75"/>
      <c r="B1" s="75"/>
      <c r="C1" s="75"/>
      <c r="D1" s="3"/>
      <c r="E1" s="3"/>
    </row>
    <row r="2" spans="1:5" ht="15">
      <c r="A2" s="75" t="s">
        <v>12</v>
      </c>
      <c r="B2" s="75"/>
      <c r="C2" s="75"/>
      <c r="D2" s="26"/>
      <c r="E2" s="30"/>
    </row>
    <row r="3" spans="1:7" ht="12.75">
      <c r="A3" s="2"/>
      <c r="B3" s="2"/>
      <c r="C3" s="1"/>
      <c r="D3" s="30"/>
      <c r="E3" s="31"/>
      <c r="G3" s="1"/>
    </row>
    <row r="4" spans="1:7" ht="12.75">
      <c r="A4" s="76" t="s">
        <v>307</v>
      </c>
      <c r="B4" s="76"/>
      <c r="C4" s="76"/>
      <c r="D4" s="1"/>
      <c r="E4" s="34"/>
      <c r="G4" s="1"/>
    </row>
    <row r="5" spans="1:7" ht="12.75">
      <c r="A5" s="2"/>
      <c r="B5" s="2"/>
      <c r="C5" s="1"/>
      <c r="D5" s="1"/>
      <c r="E5" s="34"/>
      <c r="G5" s="1"/>
    </row>
    <row r="6" spans="1:7" ht="33.75" customHeight="1">
      <c r="A6" s="5" t="s">
        <v>9</v>
      </c>
      <c r="B6" s="74" t="s">
        <v>13</v>
      </c>
      <c r="C6" s="74"/>
      <c r="D6" s="74"/>
      <c r="E6" s="34"/>
      <c r="G6" s="1"/>
    </row>
    <row r="7" spans="1:7" ht="33.75" customHeight="1">
      <c r="A7" s="5" t="s">
        <v>5</v>
      </c>
      <c r="B7" s="74"/>
      <c r="C7" s="74"/>
      <c r="D7" s="74"/>
      <c r="E7" s="34"/>
      <c r="G7" s="1"/>
    </row>
    <row r="8" spans="1:7" ht="12.75">
      <c r="A8" s="5" t="s">
        <v>100</v>
      </c>
      <c r="B8" s="5"/>
      <c r="C8" s="4"/>
      <c r="D8" s="1"/>
      <c r="E8" s="34"/>
      <c r="G8" s="1"/>
    </row>
    <row r="9" spans="1:7" ht="12.75">
      <c r="A9" s="5" t="s">
        <v>14</v>
      </c>
      <c r="B9" s="9"/>
      <c r="C9" s="4"/>
      <c r="D9" s="1"/>
      <c r="E9" s="34"/>
      <c r="G9" s="1"/>
    </row>
    <row r="10" spans="1:5" ht="15.75" thickBot="1">
      <c r="A10" s="80" t="s">
        <v>7</v>
      </c>
      <c r="B10" s="80"/>
      <c r="C10" s="80"/>
      <c r="D10" s="25"/>
      <c r="E10" s="25"/>
    </row>
    <row r="11" spans="1:5" ht="3.75" customHeight="1">
      <c r="A11" s="77" t="s">
        <v>2</v>
      </c>
      <c r="B11" s="71"/>
      <c r="C11" s="84" t="s">
        <v>6</v>
      </c>
      <c r="D11" s="85"/>
      <c r="E11" s="81" t="s">
        <v>4</v>
      </c>
    </row>
    <row r="12" spans="1:5" ht="3" customHeight="1">
      <c r="A12" s="78"/>
      <c r="B12" s="72"/>
      <c r="C12" s="86"/>
      <c r="D12" s="87"/>
      <c r="E12" s="82"/>
    </row>
    <row r="13" spans="1:5" ht="3" customHeight="1">
      <c r="A13" s="78"/>
      <c r="B13" s="72"/>
      <c r="C13" s="86"/>
      <c r="D13" s="87"/>
      <c r="E13" s="82"/>
    </row>
    <row r="14" spans="1:5" ht="3" customHeight="1">
      <c r="A14" s="78"/>
      <c r="B14" s="72"/>
      <c r="C14" s="86"/>
      <c r="D14" s="87"/>
      <c r="E14" s="82"/>
    </row>
    <row r="15" spans="1:5" ht="3" customHeight="1">
      <c r="A15" s="78"/>
      <c r="B15" s="72"/>
      <c r="C15" s="86"/>
      <c r="D15" s="87"/>
      <c r="E15" s="82"/>
    </row>
    <row r="16" spans="1:5" ht="3" customHeight="1">
      <c r="A16" s="78"/>
      <c r="B16" s="72"/>
      <c r="C16" s="86"/>
      <c r="D16" s="87"/>
      <c r="E16" s="82"/>
    </row>
    <row r="17" spans="1:5" ht="23.25" customHeight="1">
      <c r="A17" s="79"/>
      <c r="B17" s="73"/>
      <c r="C17" s="88"/>
      <c r="D17" s="89"/>
      <c r="E17" s="83"/>
    </row>
    <row r="18" spans="1:5" ht="12" customHeight="1" thickBot="1">
      <c r="A18" s="10">
        <v>1</v>
      </c>
      <c r="B18" s="35"/>
      <c r="C18" s="92" t="s">
        <v>0</v>
      </c>
      <c r="D18" s="93"/>
      <c r="E18" s="33" t="s">
        <v>1</v>
      </c>
    </row>
    <row r="19" spans="1:5" ht="12.75">
      <c r="A19" s="36" t="s">
        <v>58</v>
      </c>
      <c r="B19" s="37" t="s">
        <v>62</v>
      </c>
      <c r="C19" s="90">
        <f>SUM(C21:C48)</f>
        <v>105785934</v>
      </c>
      <c r="D19" s="91"/>
      <c r="E19" s="39">
        <f>SUM(E21:E48)</f>
        <v>9440362.220000003</v>
      </c>
    </row>
    <row r="20" spans="1:5" ht="12.75">
      <c r="A20" s="38" t="s">
        <v>59</v>
      </c>
      <c r="B20" s="37"/>
      <c r="C20" s="68"/>
      <c r="D20" s="69"/>
      <c r="E20" s="39"/>
    </row>
    <row r="21" spans="1:5" ht="57.75" customHeight="1">
      <c r="A21" s="36" t="s">
        <v>22</v>
      </c>
      <c r="B21" s="40" t="s">
        <v>63</v>
      </c>
      <c r="C21" s="68">
        <v>20000</v>
      </c>
      <c r="D21" s="69"/>
      <c r="E21" s="39">
        <v>4365</v>
      </c>
    </row>
    <row r="22" spans="1:5" ht="67.5">
      <c r="A22" s="36" t="s">
        <v>23</v>
      </c>
      <c r="B22" s="40" t="s">
        <v>89</v>
      </c>
      <c r="C22" s="68">
        <v>5000000</v>
      </c>
      <c r="D22" s="69"/>
      <c r="E22" s="39">
        <v>1062786.39</v>
      </c>
    </row>
    <row r="23" spans="1:5" ht="46.5" customHeight="1">
      <c r="A23" s="36" t="s">
        <v>24</v>
      </c>
      <c r="B23" s="40" t="s">
        <v>64</v>
      </c>
      <c r="C23" s="68">
        <v>10000</v>
      </c>
      <c r="D23" s="69"/>
      <c r="E23" s="39"/>
    </row>
    <row r="24" spans="1:5" ht="69" customHeight="1">
      <c r="A24" s="66" t="s">
        <v>301</v>
      </c>
      <c r="B24" s="40" t="s">
        <v>302</v>
      </c>
      <c r="C24" s="68">
        <v>20000000</v>
      </c>
      <c r="D24" s="70"/>
      <c r="E24" s="39"/>
    </row>
    <row r="25" spans="1:5" ht="45">
      <c r="A25" s="36" t="s">
        <v>25</v>
      </c>
      <c r="B25" s="40" t="s">
        <v>90</v>
      </c>
      <c r="C25" s="68">
        <v>50000000</v>
      </c>
      <c r="D25" s="69"/>
      <c r="E25" s="39">
        <v>7838722.61</v>
      </c>
    </row>
    <row r="26" spans="1:5" ht="12.75">
      <c r="A26" s="36" t="s">
        <v>110</v>
      </c>
      <c r="B26" s="40" t="s">
        <v>109</v>
      </c>
      <c r="C26" s="68">
        <v>100000</v>
      </c>
      <c r="D26" s="70"/>
      <c r="E26" s="39">
        <v>116538.8</v>
      </c>
    </row>
    <row r="27" spans="1:5" ht="22.5">
      <c r="A27" s="36" t="s">
        <v>60</v>
      </c>
      <c r="B27" s="40" t="s">
        <v>65</v>
      </c>
      <c r="C27" s="68">
        <v>7144000</v>
      </c>
      <c r="D27" s="69"/>
      <c r="E27" s="39">
        <v>1428800</v>
      </c>
    </row>
    <row r="28" spans="1:5" ht="36" customHeight="1">
      <c r="A28" s="36" t="s">
        <v>26</v>
      </c>
      <c r="B28" s="40" t="s">
        <v>66</v>
      </c>
      <c r="C28" s="68">
        <v>411334</v>
      </c>
      <c r="D28" s="69"/>
      <c r="E28" s="39">
        <v>103000</v>
      </c>
    </row>
    <row r="29" spans="1:5" ht="27.75" customHeight="1">
      <c r="A29" s="36" t="s">
        <v>159</v>
      </c>
      <c r="B29" s="40" t="s">
        <v>158</v>
      </c>
      <c r="C29" s="68">
        <v>1000</v>
      </c>
      <c r="D29" s="70"/>
      <c r="E29" s="39">
        <v>1000</v>
      </c>
    </row>
    <row r="30" spans="1:5" ht="33.75">
      <c r="A30" s="36" t="s">
        <v>102</v>
      </c>
      <c r="B30" s="40" t="s">
        <v>103</v>
      </c>
      <c r="C30" s="68"/>
      <c r="D30" s="69"/>
      <c r="E30" s="39">
        <v>-6539987</v>
      </c>
    </row>
    <row r="31" spans="1:5" ht="47.25" customHeight="1">
      <c r="A31" s="60" t="s">
        <v>260</v>
      </c>
      <c r="B31" s="40" t="s">
        <v>261</v>
      </c>
      <c r="C31" s="68"/>
      <c r="D31" s="69"/>
      <c r="E31" s="39">
        <v>3097.43</v>
      </c>
    </row>
    <row r="32" spans="1:5" ht="50.25" customHeight="1">
      <c r="A32" s="60" t="s">
        <v>260</v>
      </c>
      <c r="B32" s="40" t="s">
        <v>262</v>
      </c>
      <c r="C32" s="68"/>
      <c r="D32" s="69"/>
      <c r="E32" s="39">
        <v>49.31</v>
      </c>
    </row>
    <row r="33" spans="1:5" ht="46.5" customHeight="1">
      <c r="A33" s="60" t="s">
        <v>260</v>
      </c>
      <c r="B33" s="40" t="s">
        <v>263</v>
      </c>
      <c r="C33" s="68"/>
      <c r="D33" s="69"/>
      <c r="E33" s="39">
        <v>4680.28</v>
      </c>
    </row>
    <row r="34" spans="1:5" ht="49.5" customHeight="1">
      <c r="A34" s="60" t="s">
        <v>260</v>
      </c>
      <c r="B34" s="40" t="s">
        <v>264</v>
      </c>
      <c r="C34" s="68"/>
      <c r="D34" s="69"/>
      <c r="E34" s="39">
        <v>0.25</v>
      </c>
    </row>
    <row r="35" spans="1:5" ht="78" customHeight="1">
      <c r="A35" s="60" t="s">
        <v>155</v>
      </c>
      <c r="B35" s="40" t="s">
        <v>87</v>
      </c>
      <c r="C35" s="68">
        <v>5599600</v>
      </c>
      <c r="D35" s="69"/>
      <c r="E35" s="39">
        <v>1399063.12</v>
      </c>
    </row>
    <row r="36" spans="1:5" ht="65.25" customHeight="1">
      <c r="A36" s="36" t="s">
        <v>61</v>
      </c>
      <c r="B36" s="40" t="s">
        <v>93</v>
      </c>
      <c r="C36" s="32"/>
      <c r="D36" s="46"/>
      <c r="E36" s="39">
        <v>3724</v>
      </c>
    </row>
    <row r="37" spans="1:5" ht="55.5" customHeight="1">
      <c r="A37" s="36" t="s">
        <v>61</v>
      </c>
      <c r="B37" s="40" t="s">
        <v>111</v>
      </c>
      <c r="C37" s="68"/>
      <c r="D37" s="70"/>
      <c r="E37" s="39">
        <v>39.5</v>
      </c>
    </row>
    <row r="38" spans="1:5" ht="55.5" customHeight="1">
      <c r="A38" s="36" t="s">
        <v>61</v>
      </c>
      <c r="B38" s="40" t="s">
        <v>101</v>
      </c>
      <c r="C38" s="68"/>
      <c r="D38" s="70"/>
      <c r="E38" s="39">
        <v>100</v>
      </c>
    </row>
    <row r="39" spans="1:5" ht="33.75">
      <c r="A39" s="36" t="s">
        <v>17</v>
      </c>
      <c r="B39" s="40" t="s">
        <v>67</v>
      </c>
      <c r="C39" s="68">
        <v>2000000</v>
      </c>
      <c r="D39" s="69"/>
      <c r="E39" s="39">
        <v>396941</v>
      </c>
    </row>
    <row r="40" spans="1:5" ht="33.75">
      <c r="A40" s="36" t="s">
        <v>17</v>
      </c>
      <c r="B40" s="40" t="s">
        <v>68</v>
      </c>
      <c r="C40" s="68"/>
      <c r="D40" s="69"/>
      <c r="E40" s="39">
        <v>8884.71</v>
      </c>
    </row>
    <row r="41" spans="1:5" ht="12.75">
      <c r="A41" s="36" t="s">
        <v>18</v>
      </c>
      <c r="B41" s="40" t="s">
        <v>69</v>
      </c>
      <c r="C41" s="68">
        <v>50000</v>
      </c>
      <c r="D41" s="69"/>
      <c r="E41" s="39">
        <v>13056.68</v>
      </c>
    </row>
    <row r="42" spans="1:5" ht="12.75">
      <c r="A42" s="36" t="s">
        <v>19</v>
      </c>
      <c r="B42" s="40" t="s">
        <v>70</v>
      </c>
      <c r="C42" s="68">
        <v>2950000</v>
      </c>
      <c r="D42" s="69"/>
      <c r="E42" s="39">
        <v>511793.13</v>
      </c>
    </row>
    <row r="43" spans="1:5" ht="12.75">
      <c r="A43" s="36" t="s">
        <v>19</v>
      </c>
      <c r="B43" s="40" t="s">
        <v>71</v>
      </c>
      <c r="C43" s="68"/>
      <c r="D43" s="69"/>
      <c r="E43" s="39">
        <v>22814.51</v>
      </c>
    </row>
    <row r="44" spans="1:5" ht="56.25">
      <c r="A44" s="36" t="s">
        <v>20</v>
      </c>
      <c r="B44" s="40" t="s">
        <v>72</v>
      </c>
      <c r="C44" s="68">
        <v>11500000</v>
      </c>
      <c r="D44" s="69"/>
      <c r="E44" s="39">
        <v>2562060.7</v>
      </c>
    </row>
    <row r="45" spans="1:5" ht="56.25">
      <c r="A45" s="36" t="s">
        <v>20</v>
      </c>
      <c r="B45" s="40" t="s">
        <v>73</v>
      </c>
      <c r="C45" s="68"/>
      <c r="D45" s="69"/>
      <c r="E45" s="39">
        <v>20403.14</v>
      </c>
    </row>
    <row r="46" spans="1:5" ht="56.25">
      <c r="A46" s="36" t="s">
        <v>21</v>
      </c>
      <c r="B46" s="40" t="s">
        <v>74</v>
      </c>
      <c r="C46" s="68">
        <v>1000000</v>
      </c>
      <c r="D46" s="69"/>
      <c r="E46" s="39">
        <v>474155.67</v>
      </c>
    </row>
    <row r="47" spans="1:5" ht="57" customHeight="1">
      <c r="A47" s="36" t="s">
        <v>21</v>
      </c>
      <c r="B47" s="40" t="s">
        <v>99</v>
      </c>
      <c r="C47" s="68"/>
      <c r="D47" s="69"/>
      <c r="E47" s="39">
        <v>3932.66</v>
      </c>
    </row>
    <row r="48" spans="1:5" ht="36" customHeight="1">
      <c r="A48" s="36" t="s">
        <v>305</v>
      </c>
      <c r="B48" s="40" t="s">
        <v>306</v>
      </c>
      <c r="C48" s="32"/>
      <c r="D48" s="46"/>
      <c r="E48" s="39">
        <v>340.33</v>
      </c>
    </row>
  </sheetData>
  <sheetProtection/>
  <mergeCells count="39">
    <mergeCell ref="E11:E17"/>
    <mergeCell ref="C47:D47"/>
    <mergeCell ref="C11:D17"/>
    <mergeCell ref="C19:D19"/>
    <mergeCell ref="C24:D24"/>
    <mergeCell ref="C18:D18"/>
    <mergeCell ref="C29:D29"/>
    <mergeCell ref="C23:D23"/>
    <mergeCell ref="C25:D25"/>
    <mergeCell ref="A1:C1"/>
    <mergeCell ref="A2:C2"/>
    <mergeCell ref="A4:C4"/>
    <mergeCell ref="B6:D6"/>
    <mergeCell ref="C22:D22"/>
    <mergeCell ref="C21:D21"/>
    <mergeCell ref="A11:A17"/>
    <mergeCell ref="A10:C10"/>
    <mergeCell ref="B11:B17"/>
    <mergeCell ref="B7:D7"/>
    <mergeCell ref="C32:D32"/>
    <mergeCell ref="C27:D27"/>
    <mergeCell ref="C28:D28"/>
    <mergeCell ref="C31:D31"/>
    <mergeCell ref="C30:D30"/>
    <mergeCell ref="C20:D20"/>
    <mergeCell ref="C34:D34"/>
    <mergeCell ref="C26:D26"/>
    <mergeCell ref="C37:D37"/>
    <mergeCell ref="C38:D38"/>
    <mergeCell ref="C39:D39"/>
    <mergeCell ref="C35:D35"/>
    <mergeCell ref="C33:D33"/>
    <mergeCell ref="C44:D44"/>
    <mergeCell ref="C40:D40"/>
    <mergeCell ref="C45:D45"/>
    <mergeCell ref="C42:D42"/>
    <mergeCell ref="C43:D43"/>
    <mergeCell ref="C46:D46"/>
    <mergeCell ref="C41:D41"/>
  </mergeCells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F106"/>
  <sheetViews>
    <sheetView showGridLines="0" tabSelected="1" zoomScalePageLayoutView="0" workbookViewId="0" topLeftCell="A1">
      <selection activeCell="I23" sqref="I23"/>
    </sheetView>
  </sheetViews>
  <sheetFormatPr defaultColWidth="9.00390625" defaultRowHeight="12.75"/>
  <cols>
    <col min="1" max="1" width="45.75390625" style="0" customWidth="1"/>
    <col min="2" max="2" width="4.625" style="0" customWidth="1"/>
    <col min="3" max="3" width="17.75390625" style="0" customWidth="1"/>
    <col min="4" max="4" width="7.00390625" style="0" customWidth="1"/>
    <col min="5" max="5" width="19.375" style="0" customWidth="1"/>
    <col min="6" max="6" width="18.75390625" style="0" customWidth="1"/>
  </cols>
  <sheetData>
    <row r="1" ht="12.75" customHeight="1"/>
    <row r="2" spans="1:6" ht="15" customHeight="1">
      <c r="A2" s="110" t="s">
        <v>8</v>
      </c>
      <c r="B2" s="110"/>
      <c r="C2" s="110"/>
      <c r="D2" s="110"/>
      <c r="E2" s="110"/>
      <c r="F2" s="25"/>
    </row>
    <row r="3" spans="1:6" ht="13.5" customHeight="1" thickBot="1">
      <c r="A3" s="6"/>
      <c r="B3" s="6"/>
      <c r="C3" s="8"/>
      <c r="D3" s="8"/>
      <c r="E3" s="7"/>
      <c r="F3" s="7"/>
    </row>
    <row r="4" spans="1:6" ht="9.75" customHeight="1">
      <c r="A4" s="111" t="s">
        <v>2</v>
      </c>
      <c r="B4" s="52"/>
      <c r="C4" s="114" t="s">
        <v>10</v>
      </c>
      <c r="D4" s="115"/>
      <c r="E4" s="81" t="s">
        <v>6</v>
      </c>
      <c r="F4" s="106" t="s">
        <v>4</v>
      </c>
    </row>
    <row r="5" spans="1:6" ht="5.25" customHeight="1">
      <c r="A5" s="112"/>
      <c r="B5" s="53"/>
      <c r="C5" s="116"/>
      <c r="D5" s="117"/>
      <c r="E5" s="82"/>
      <c r="F5" s="107"/>
    </row>
    <row r="6" spans="1:6" ht="9" customHeight="1">
      <c r="A6" s="112"/>
      <c r="B6" s="53"/>
      <c r="C6" s="116"/>
      <c r="D6" s="117"/>
      <c r="E6" s="82"/>
      <c r="F6" s="107"/>
    </row>
    <row r="7" spans="1:6" ht="6" customHeight="1">
      <c r="A7" s="112"/>
      <c r="B7" s="53"/>
      <c r="C7" s="116"/>
      <c r="D7" s="117"/>
      <c r="E7" s="82"/>
      <c r="F7" s="107"/>
    </row>
    <row r="8" spans="1:6" ht="6" customHeight="1">
      <c r="A8" s="112"/>
      <c r="B8" s="53"/>
      <c r="C8" s="116"/>
      <c r="D8" s="117"/>
      <c r="E8" s="82"/>
      <c r="F8" s="107"/>
    </row>
    <row r="9" spans="1:6" ht="10.5" customHeight="1">
      <c r="A9" s="112"/>
      <c r="B9" s="53"/>
      <c r="C9" s="116"/>
      <c r="D9" s="117"/>
      <c r="E9" s="82"/>
      <c r="F9" s="107"/>
    </row>
    <row r="10" spans="1:6" ht="3.75" customHeight="1" hidden="1">
      <c r="A10" s="112"/>
      <c r="B10" s="53"/>
      <c r="C10" s="116"/>
      <c r="D10" s="117"/>
      <c r="E10" s="82"/>
      <c r="F10" s="27"/>
    </row>
    <row r="11" spans="1:6" ht="12.75" customHeight="1" hidden="1">
      <c r="A11" s="113"/>
      <c r="B11" s="54"/>
      <c r="C11" s="118"/>
      <c r="D11" s="119"/>
      <c r="E11" s="83"/>
      <c r="F11" s="29"/>
    </row>
    <row r="12" spans="1:6" ht="13.5" customHeight="1" thickBot="1">
      <c r="A12" s="10">
        <v>1</v>
      </c>
      <c r="B12" s="55"/>
      <c r="C12" s="104">
        <v>3</v>
      </c>
      <c r="D12" s="105"/>
      <c r="E12" s="12" t="s">
        <v>0</v>
      </c>
      <c r="F12" s="28" t="s">
        <v>1</v>
      </c>
    </row>
    <row r="13" spans="1:6" ht="12.75">
      <c r="A13" s="14" t="s">
        <v>27</v>
      </c>
      <c r="B13" s="56" t="s">
        <v>112</v>
      </c>
      <c r="C13" s="96" t="s">
        <v>16</v>
      </c>
      <c r="D13" s="97"/>
      <c r="E13" s="15">
        <f>E15+E70+E54+E59+E63+E90+E93+E101+E104+E96</f>
        <v>109716334</v>
      </c>
      <c r="F13" s="15">
        <f>F15+F70+F54+F59+F63+F90+F93+F101+F104+F96</f>
        <v>16721417.940000001</v>
      </c>
    </row>
    <row r="14" spans="1:6" ht="12.75">
      <c r="A14" s="16" t="s">
        <v>28</v>
      </c>
      <c r="B14" s="57"/>
      <c r="C14" s="94" t="s">
        <v>15</v>
      </c>
      <c r="D14" s="95"/>
      <c r="E14" s="17"/>
      <c r="F14" s="32"/>
    </row>
    <row r="15" spans="1:6" ht="12.75">
      <c r="A15" s="14" t="s">
        <v>29</v>
      </c>
      <c r="B15" s="56"/>
      <c r="C15" s="96" t="s">
        <v>245</v>
      </c>
      <c r="D15" s="97"/>
      <c r="E15" s="15">
        <f>E19+E26+E48+E16+E46</f>
        <v>17600000</v>
      </c>
      <c r="F15" s="15">
        <f>F19+F26+F48+F16+F46</f>
        <v>3657490.3600000003</v>
      </c>
    </row>
    <row r="16" spans="1:6" ht="33.75">
      <c r="A16" s="14" t="s">
        <v>79</v>
      </c>
      <c r="B16" s="56"/>
      <c r="C16" s="98" t="s">
        <v>214</v>
      </c>
      <c r="D16" s="99"/>
      <c r="E16" s="15">
        <f>E17+E18</f>
        <v>700000</v>
      </c>
      <c r="F16" s="15">
        <f>F17+F18</f>
        <v>83261.54000000001</v>
      </c>
    </row>
    <row r="17" spans="1:6" ht="12.75">
      <c r="A17" s="16" t="s">
        <v>30</v>
      </c>
      <c r="B17" s="57" t="s">
        <v>113</v>
      </c>
      <c r="C17" s="94" t="s">
        <v>164</v>
      </c>
      <c r="D17" s="95"/>
      <c r="E17" s="17">
        <v>537634</v>
      </c>
      <c r="F17" s="17">
        <v>68472</v>
      </c>
    </row>
    <row r="18" spans="1:6" ht="12.75">
      <c r="A18" s="16" t="s">
        <v>31</v>
      </c>
      <c r="B18" s="57" t="s">
        <v>114</v>
      </c>
      <c r="C18" s="94" t="s">
        <v>163</v>
      </c>
      <c r="D18" s="95"/>
      <c r="E18" s="17">
        <v>162366</v>
      </c>
      <c r="F18" s="17">
        <v>14789.54</v>
      </c>
    </row>
    <row r="19" spans="1:6" ht="45">
      <c r="A19" s="14" t="s">
        <v>40</v>
      </c>
      <c r="B19" s="56"/>
      <c r="C19" s="96" t="s">
        <v>215</v>
      </c>
      <c r="D19" s="97"/>
      <c r="E19" s="42">
        <f>SUM(E20:E25)</f>
        <v>1300000</v>
      </c>
      <c r="F19" s="42">
        <f>SUM(F20:F25)</f>
        <v>272040.98</v>
      </c>
    </row>
    <row r="20" spans="1:6" ht="12.75">
      <c r="A20" s="16" t="s">
        <v>30</v>
      </c>
      <c r="B20" s="57" t="s">
        <v>115</v>
      </c>
      <c r="C20" s="94" t="s">
        <v>165</v>
      </c>
      <c r="D20" s="95"/>
      <c r="E20" s="24">
        <v>897500</v>
      </c>
      <c r="F20" s="24">
        <v>174226.95</v>
      </c>
    </row>
    <row r="21" spans="1:6" ht="12.75">
      <c r="A21" s="16" t="s">
        <v>31</v>
      </c>
      <c r="B21" s="57" t="s">
        <v>116</v>
      </c>
      <c r="C21" s="94" t="s">
        <v>166</v>
      </c>
      <c r="D21" s="95"/>
      <c r="E21" s="24">
        <v>271500</v>
      </c>
      <c r="F21" s="24">
        <v>46714.03</v>
      </c>
    </row>
    <row r="22" spans="1:6" ht="12.75">
      <c r="A22" s="16" t="s">
        <v>32</v>
      </c>
      <c r="B22" s="57" t="s">
        <v>117</v>
      </c>
      <c r="C22" s="94" t="s">
        <v>308</v>
      </c>
      <c r="D22" s="95"/>
      <c r="E22" s="17">
        <v>1600</v>
      </c>
      <c r="F22" s="17">
        <v>1600</v>
      </c>
    </row>
    <row r="23" spans="1:6" ht="12.75">
      <c r="A23" s="16" t="s">
        <v>38</v>
      </c>
      <c r="B23" s="57" t="s">
        <v>117</v>
      </c>
      <c r="C23" s="94" t="s">
        <v>309</v>
      </c>
      <c r="D23" s="95"/>
      <c r="E23" s="17">
        <v>1100</v>
      </c>
      <c r="F23" s="17">
        <v>1100</v>
      </c>
    </row>
    <row r="24" spans="1:6" ht="12.75">
      <c r="A24" s="16" t="s">
        <v>39</v>
      </c>
      <c r="B24" s="57" t="s">
        <v>117</v>
      </c>
      <c r="C24" s="94" t="s">
        <v>167</v>
      </c>
      <c r="D24" s="95"/>
      <c r="E24" s="17">
        <v>79900</v>
      </c>
      <c r="F24" s="17"/>
    </row>
    <row r="25" spans="1:6" ht="22.5">
      <c r="A25" s="16" t="s">
        <v>46</v>
      </c>
      <c r="B25" s="57" t="s">
        <v>246</v>
      </c>
      <c r="C25" s="94" t="s">
        <v>168</v>
      </c>
      <c r="D25" s="95"/>
      <c r="E25" s="17">
        <v>48400</v>
      </c>
      <c r="F25" s="17">
        <v>48400</v>
      </c>
    </row>
    <row r="26" spans="1:6" ht="45">
      <c r="A26" s="14" t="s">
        <v>41</v>
      </c>
      <c r="B26" s="57" t="s">
        <v>247</v>
      </c>
      <c r="C26" s="96" t="s">
        <v>216</v>
      </c>
      <c r="D26" s="97"/>
      <c r="E26" s="15">
        <f>E27+E30+E35</f>
        <v>9500000</v>
      </c>
      <c r="F26" s="15">
        <f>F27+F30+F35</f>
        <v>1777087.35</v>
      </c>
    </row>
    <row r="27" spans="1:6" ht="12.75">
      <c r="A27" s="41" t="s">
        <v>106</v>
      </c>
      <c r="B27" s="59" t="s">
        <v>118</v>
      </c>
      <c r="C27" s="100" t="s">
        <v>217</v>
      </c>
      <c r="D27" s="101"/>
      <c r="E27" s="42">
        <f>SUM(E28:E29)</f>
        <v>7156200</v>
      </c>
      <c r="F27" s="42">
        <f>SUM(F28:F29)</f>
        <v>1237448.32</v>
      </c>
    </row>
    <row r="28" spans="1:6" s="51" customFormat="1" ht="12.75">
      <c r="A28" s="16" t="s">
        <v>30</v>
      </c>
      <c r="B28" s="58" t="s">
        <v>119</v>
      </c>
      <c r="C28" s="94" t="s">
        <v>169</v>
      </c>
      <c r="D28" s="95"/>
      <c r="E28" s="17">
        <v>5498500</v>
      </c>
      <c r="F28" s="17">
        <v>988993.81</v>
      </c>
    </row>
    <row r="29" spans="1:6" ht="12.75">
      <c r="A29" s="16" t="s">
        <v>31</v>
      </c>
      <c r="B29" s="59" t="s">
        <v>120</v>
      </c>
      <c r="C29" s="94" t="s">
        <v>170</v>
      </c>
      <c r="D29" s="95"/>
      <c r="E29" s="17">
        <v>1657700</v>
      </c>
      <c r="F29" s="17">
        <v>248454.51</v>
      </c>
    </row>
    <row r="30" spans="1:6" ht="21">
      <c r="A30" s="41" t="s">
        <v>107</v>
      </c>
      <c r="B30" s="59" t="s">
        <v>248</v>
      </c>
      <c r="C30" s="100" t="s">
        <v>218</v>
      </c>
      <c r="D30" s="101"/>
      <c r="E30" s="42">
        <f>SUM(E31:E34)</f>
        <v>374900</v>
      </c>
      <c r="F30" s="42">
        <f>SUM(F31:F34)</f>
        <v>0</v>
      </c>
    </row>
    <row r="31" spans="1:6" s="44" customFormat="1" ht="12.75">
      <c r="A31" s="16" t="s">
        <v>32</v>
      </c>
      <c r="B31" s="58" t="s">
        <v>121</v>
      </c>
      <c r="C31" s="94" t="s">
        <v>171</v>
      </c>
      <c r="D31" s="95"/>
      <c r="E31" s="17">
        <v>26400</v>
      </c>
      <c r="F31" s="17"/>
    </row>
    <row r="32" spans="1:6" ht="12.75">
      <c r="A32" s="16" t="s">
        <v>36</v>
      </c>
      <c r="B32" s="57" t="s">
        <v>122</v>
      </c>
      <c r="C32" s="94" t="s">
        <v>172</v>
      </c>
      <c r="D32" s="95"/>
      <c r="E32" s="17">
        <v>98500</v>
      </c>
      <c r="F32" s="17"/>
    </row>
    <row r="33" spans="1:6" ht="12.75">
      <c r="A33" s="16" t="s">
        <v>38</v>
      </c>
      <c r="B33" s="57" t="s">
        <v>123</v>
      </c>
      <c r="C33" s="94" t="s">
        <v>173</v>
      </c>
      <c r="D33" s="95"/>
      <c r="E33" s="17">
        <v>150000</v>
      </c>
      <c r="F33" s="17"/>
    </row>
    <row r="34" spans="1:6" ht="12.75">
      <c r="A34" s="16" t="s">
        <v>39</v>
      </c>
      <c r="B34" s="57" t="s">
        <v>124</v>
      </c>
      <c r="C34" s="94" t="s">
        <v>174</v>
      </c>
      <c r="D34" s="95"/>
      <c r="E34" s="17">
        <v>100000</v>
      </c>
      <c r="F34" s="17"/>
    </row>
    <row r="35" spans="1:6" ht="31.5">
      <c r="A35" s="41" t="s">
        <v>108</v>
      </c>
      <c r="B35" s="57" t="s">
        <v>249</v>
      </c>
      <c r="C35" s="100" t="s">
        <v>304</v>
      </c>
      <c r="D35" s="101"/>
      <c r="E35" s="42">
        <f>SUM(E36:E45)</f>
        <v>1968900</v>
      </c>
      <c r="F35" s="42">
        <f>SUM(F36:F45)</f>
        <v>539639.03</v>
      </c>
    </row>
    <row r="36" spans="1:6" s="51" customFormat="1" ht="12.75">
      <c r="A36" s="16" t="s">
        <v>32</v>
      </c>
      <c r="B36" s="59" t="s">
        <v>125</v>
      </c>
      <c r="C36" s="94" t="s">
        <v>175</v>
      </c>
      <c r="D36" s="95"/>
      <c r="E36" s="17">
        <v>95000</v>
      </c>
      <c r="F36" s="17">
        <v>44774.49</v>
      </c>
    </row>
    <row r="37" spans="1:6" ht="12.75">
      <c r="A37" s="16" t="s">
        <v>33</v>
      </c>
      <c r="B37" s="57" t="s">
        <v>126</v>
      </c>
      <c r="C37" s="94" t="s">
        <v>176</v>
      </c>
      <c r="D37" s="95"/>
      <c r="E37" s="17">
        <v>25000</v>
      </c>
      <c r="F37" s="17"/>
    </row>
    <row r="38" spans="1:6" ht="12.75">
      <c r="A38" s="16" t="s">
        <v>34</v>
      </c>
      <c r="B38" s="57" t="s">
        <v>127</v>
      </c>
      <c r="C38" s="94" t="s">
        <v>177</v>
      </c>
      <c r="D38" s="95"/>
      <c r="E38" s="17">
        <v>127112.43</v>
      </c>
      <c r="F38" s="17">
        <v>43407.63</v>
      </c>
    </row>
    <row r="39" spans="1:6" ht="12.75">
      <c r="A39" s="16" t="s">
        <v>91</v>
      </c>
      <c r="B39" s="57" t="s">
        <v>128</v>
      </c>
      <c r="C39" s="94" t="s">
        <v>178</v>
      </c>
      <c r="D39" s="95"/>
      <c r="E39" s="17">
        <v>230376.24</v>
      </c>
      <c r="F39" s="17">
        <v>57594.06</v>
      </c>
    </row>
    <row r="40" spans="1:6" ht="12.75">
      <c r="A40" s="16" t="s">
        <v>35</v>
      </c>
      <c r="B40" s="57" t="s">
        <v>129</v>
      </c>
      <c r="C40" s="94" t="s">
        <v>179</v>
      </c>
      <c r="D40" s="95"/>
      <c r="E40" s="17">
        <v>109757.6</v>
      </c>
      <c r="F40" s="17">
        <v>27842</v>
      </c>
    </row>
    <row r="41" spans="1:6" ht="12.75">
      <c r="A41" s="16" t="s">
        <v>36</v>
      </c>
      <c r="B41" s="57" t="s">
        <v>130</v>
      </c>
      <c r="C41" s="94" t="s">
        <v>180</v>
      </c>
      <c r="D41" s="95"/>
      <c r="E41" s="17">
        <v>503414.73</v>
      </c>
      <c r="F41" s="17">
        <v>129581.9</v>
      </c>
    </row>
    <row r="42" spans="1:6" ht="12.75">
      <c r="A42" s="16" t="s">
        <v>37</v>
      </c>
      <c r="B42" s="57" t="s">
        <v>131</v>
      </c>
      <c r="C42" s="94" t="s">
        <v>181</v>
      </c>
      <c r="D42" s="95"/>
      <c r="E42" s="17">
        <v>88000</v>
      </c>
      <c r="F42" s="17"/>
    </row>
    <row r="43" spans="1:6" ht="12.75">
      <c r="A43" s="16" t="s">
        <v>38</v>
      </c>
      <c r="B43" s="57" t="s">
        <v>132</v>
      </c>
      <c r="C43" s="94" t="s">
        <v>182</v>
      </c>
      <c r="D43" s="95"/>
      <c r="E43" s="17">
        <v>160239</v>
      </c>
      <c r="F43" s="17">
        <v>10913.32</v>
      </c>
    </row>
    <row r="44" spans="1:6" ht="12.75">
      <c r="A44" s="16" t="s">
        <v>39</v>
      </c>
      <c r="B44" s="57" t="s">
        <v>133</v>
      </c>
      <c r="C44" s="94" t="s">
        <v>183</v>
      </c>
      <c r="D44" s="95"/>
      <c r="E44" s="17">
        <v>580000</v>
      </c>
      <c r="F44" s="17">
        <v>212398.84</v>
      </c>
    </row>
    <row r="45" spans="1:6" ht="12.75">
      <c r="A45" s="22" t="s">
        <v>37</v>
      </c>
      <c r="B45" s="57" t="s">
        <v>134</v>
      </c>
      <c r="C45" s="102" t="s">
        <v>184</v>
      </c>
      <c r="D45" s="103"/>
      <c r="E45" s="24">
        <v>50000</v>
      </c>
      <c r="F45" s="24">
        <v>13126.79</v>
      </c>
    </row>
    <row r="46" spans="1:6" s="44" customFormat="1" ht="12.75">
      <c r="A46" s="41" t="s">
        <v>212</v>
      </c>
      <c r="B46" s="58" t="s">
        <v>250</v>
      </c>
      <c r="C46" s="98" t="s">
        <v>219</v>
      </c>
      <c r="D46" s="99"/>
      <c r="E46" s="21">
        <f>E47</f>
        <v>300000</v>
      </c>
      <c r="F46" s="21">
        <f>F47</f>
        <v>0</v>
      </c>
    </row>
    <row r="47" spans="1:6" s="44" customFormat="1" ht="12.75">
      <c r="A47" s="22" t="s">
        <v>37</v>
      </c>
      <c r="B47" s="58" t="s">
        <v>251</v>
      </c>
      <c r="C47" s="102" t="s">
        <v>213</v>
      </c>
      <c r="D47" s="103"/>
      <c r="E47" s="24">
        <v>300000</v>
      </c>
      <c r="F47" s="24"/>
    </row>
    <row r="48" spans="1:6" s="44" customFormat="1" ht="12.75">
      <c r="A48" s="19" t="s">
        <v>42</v>
      </c>
      <c r="B48" s="58" t="s">
        <v>135</v>
      </c>
      <c r="C48" s="98" t="s">
        <v>244</v>
      </c>
      <c r="D48" s="99"/>
      <c r="E48" s="21">
        <f>E53+E49</f>
        <v>5800000</v>
      </c>
      <c r="F48" s="21">
        <f>F53+F49</f>
        <v>1525100.49</v>
      </c>
    </row>
    <row r="49" spans="1:6" s="43" customFormat="1" ht="31.5">
      <c r="A49" s="41" t="s">
        <v>108</v>
      </c>
      <c r="B49" s="59" t="s">
        <v>252</v>
      </c>
      <c r="C49" s="100" t="s">
        <v>220</v>
      </c>
      <c r="D49" s="101"/>
      <c r="E49" s="42">
        <f>SUM(E50:E52)</f>
        <v>328999.51</v>
      </c>
      <c r="F49" s="42">
        <f>SUM(F50:F52)</f>
        <v>54100</v>
      </c>
    </row>
    <row r="50" spans="1:6" s="51" customFormat="1" ht="12.75">
      <c r="A50" s="16" t="s">
        <v>36</v>
      </c>
      <c r="B50" s="58" t="s">
        <v>136</v>
      </c>
      <c r="C50" s="94" t="s">
        <v>259</v>
      </c>
      <c r="D50" s="95"/>
      <c r="E50" s="24">
        <v>100000</v>
      </c>
      <c r="F50" s="24">
        <v>8000</v>
      </c>
    </row>
    <row r="51" spans="1:6" s="51" customFormat="1" ht="12.75">
      <c r="A51" s="16" t="s">
        <v>37</v>
      </c>
      <c r="B51" s="58" t="s">
        <v>137</v>
      </c>
      <c r="C51" s="94" t="s">
        <v>185</v>
      </c>
      <c r="D51" s="95"/>
      <c r="E51" s="17">
        <v>100000</v>
      </c>
      <c r="F51" s="17">
        <v>46100</v>
      </c>
    </row>
    <row r="52" spans="1:6" ht="12.75">
      <c r="A52" s="16" t="s">
        <v>39</v>
      </c>
      <c r="B52" s="59" t="s">
        <v>138</v>
      </c>
      <c r="C52" s="94" t="s">
        <v>268</v>
      </c>
      <c r="D52" s="95"/>
      <c r="E52" s="17">
        <v>128999.51</v>
      </c>
      <c r="F52" s="17"/>
    </row>
    <row r="53" spans="1:6" s="63" customFormat="1" ht="33.75">
      <c r="A53" s="50" t="s">
        <v>88</v>
      </c>
      <c r="B53" s="58" t="s">
        <v>139</v>
      </c>
      <c r="C53" s="108" t="s">
        <v>186</v>
      </c>
      <c r="D53" s="109"/>
      <c r="E53" s="45">
        <v>5471000.49</v>
      </c>
      <c r="F53" s="45">
        <v>1471000.49</v>
      </c>
    </row>
    <row r="54" spans="1:6" ht="22.5">
      <c r="A54" s="14" t="s">
        <v>75</v>
      </c>
      <c r="B54" s="59" t="s">
        <v>140</v>
      </c>
      <c r="C54" s="96" t="s">
        <v>221</v>
      </c>
      <c r="D54" s="97"/>
      <c r="E54" s="15">
        <f>SUM(E55:E58)</f>
        <v>411334.00000000006</v>
      </c>
      <c r="F54" s="15">
        <f>SUM(F55:F58)</f>
        <v>68726.28</v>
      </c>
    </row>
    <row r="55" spans="1:6" ht="12.75">
      <c r="A55" s="16" t="s">
        <v>30</v>
      </c>
      <c r="B55" s="57" t="s">
        <v>161</v>
      </c>
      <c r="C55" s="94" t="s">
        <v>187</v>
      </c>
      <c r="D55" s="95"/>
      <c r="E55" s="17">
        <v>287764.46</v>
      </c>
      <c r="F55" s="17">
        <v>55317.48</v>
      </c>
    </row>
    <row r="56" spans="1:6" ht="12.75">
      <c r="A56" s="16" t="s">
        <v>31</v>
      </c>
      <c r="B56" s="57" t="s">
        <v>162</v>
      </c>
      <c r="C56" s="94" t="s">
        <v>188</v>
      </c>
      <c r="D56" s="95"/>
      <c r="E56" s="17">
        <v>86894.6</v>
      </c>
      <c r="F56" s="17">
        <v>13408.8</v>
      </c>
    </row>
    <row r="57" spans="1:6" ht="12.75">
      <c r="A57" s="16" t="s">
        <v>36</v>
      </c>
      <c r="B57" s="57" t="s">
        <v>141</v>
      </c>
      <c r="C57" s="94" t="s">
        <v>211</v>
      </c>
      <c r="D57" s="95"/>
      <c r="E57" s="17">
        <v>7200</v>
      </c>
      <c r="F57" s="17"/>
    </row>
    <row r="58" spans="1:6" ht="12.75">
      <c r="A58" s="16" t="s">
        <v>39</v>
      </c>
      <c r="B58" s="57" t="s">
        <v>253</v>
      </c>
      <c r="C58" s="94" t="s">
        <v>189</v>
      </c>
      <c r="D58" s="95"/>
      <c r="E58" s="17">
        <v>29474.94</v>
      </c>
      <c r="F58" s="17"/>
    </row>
    <row r="59" spans="1:6" ht="45">
      <c r="A59" s="14" t="s">
        <v>76</v>
      </c>
      <c r="B59" s="59" t="s">
        <v>254</v>
      </c>
      <c r="C59" s="96" t="s">
        <v>243</v>
      </c>
      <c r="D59" s="97"/>
      <c r="E59" s="15">
        <f>E60</f>
        <v>3046000</v>
      </c>
      <c r="F59" s="15">
        <f>F60</f>
        <v>0</v>
      </c>
    </row>
    <row r="60" spans="1:6" s="44" customFormat="1" ht="21">
      <c r="A60" s="41" t="s">
        <v>80</v>
      </c>
      <c r="B60" s="58" t="s">
        <v>255</v>
      </c>
      <c r="C60" s="100" t="s">
        <v>222</v>
      </c>
      <c r="D60" s="101"/>
      <c r="E60" s="42">
        <f>E61+E62</f>
        <v>3046000</v>
      </c>
      <c r="F60" s="42">
        <f>F61+F62</f>
        <v>0</v>
      </c>
    </row>
    <row r="61" spans="1:6" ht="12.75">
      <c r="A61" s="16" t="s">
        <v>35</v>
      </c>
      <c r="B61" s="59" t="s">
        <v>256</v>
      </c>
      <c r="C61" s="94" t="s">
        <v>190</v>
      </c>
      <c r="D61" s="95"/>
      <c r="E61" s="17">
        <v>1400000</v>
      </c>
      <c r="F61" s="17"/>
    </row>
    <row r="62" spans="1:6" ht="12.75">
      <c r="A62" s="16" t="s">
        <v>39</v>
      </c>
      <c r="B62" s="59" t="s">
        <v>142</v>
      </c>
      <c r="C62" s="94" t="s">
        <v>191</v>
      </c>
      <c r="D62" s="95"/>
      <c r="E62" s="17">
        <v>1646000</v>
      </c>
      <c r="F62" s="17"/>
    </row>
    <row r="63" spans="1:6" ht="12.75">
      <c r="A63" s="14" t="s">
        <v>81</v>
      </c>
      <c r="B63" s="59" t="s">
        <v>257</v>
      </c>
      <c r="C63" s="96" t="s">
        <v>225</v>
      </c>
      <c r="D63" s="97"/>
      <c r="E63" s="15">
        <f>E66+E64</f>
        <v>12159000</v>
      </c>
      <c r="F63" s="15">
        <f>F66+F64</f>
        <v>578686.88</v>
      </c>
    </row>
    <row r="64" spans="1:6" ht="12.75">
      <c r="A64" s="41" t="s">
        <v>104</v>
      </c>
      <c r="B64" s="58" t="s">
        <v>258</v>
      </c>
      <c r="C64" s="100" t="s">
        <v>224</v>
      </c>
      <c r="D64" s="101"/>
      <c r="E64" s="15">
        <f>SUM(E65:E65)</f>
        <v>3159000</v>
      </c>
      <c r="F64" s="15">
        <f>SUM(F65:F65)</f>
        <v>0</v>
      </c>
    </row>
    <row r="65" spans="1:6" ht="12.75">
      <c r="A65" s="16" t="s">
        <v>35</v>
      </c>
      <c r="B65" s="59" t="s">
        <v>143</v>
      </c>
      <c r="C65" s="94" t="s">
        <v>192</v>
      </c>
      <c r="D65" s="95"/>
      <c r="E65" s="24">
        <v>3159000</v>
      </c>
      <c r="F65" s="24"/>
    </row>
    <row r="66" spans="1:6" ht="26.25" customHeight="1">
      <c r="A66" s="41" t="s">
        <v>83</v>
      </c>
      <c r="B66" s="58" t="s">
        <v>144</v>
      </c>
      <c r="C66" s="100" t="s">
        <v>223</v>
      </c>
      <c r="D66" s="101"/>
      <c r="E66" s="42">
        <f>E67+E68</f>
        <v>9000000</v>
      </c>
      <c r="F66" s="42">
        <f>F67+F68</f>
        <v>578686.88</v>
      </c>
    </row>
    <row r="67" spans="1:6" ht="12.75">
      <c r="A67" s="16" t="s">
        <v>36</v>
      </c>
      <c r="B67" s="59" t="s">
        <v>145</v>
      </c>
      <c r="C67" s="94" t="s">
        <v>193</v>
      </c>
      <c r="D67" s="95"/>
      <c r="E67" s="17">
        <v>8160000</v>
      </c>
      <c r="F67" s="17">
        <v>338686.88</v>
      </c>
    </row>
    <row r="68" spans="1:6" s="44" customFormat="1" ht="21">
      <c r="A68" s="41" t="s">
        <v>84</v>
      </c>
      <c r="B68" s="58" t="s">
        <v>146</v>
      </c>
      <c r="C68" s="100" t="s">
        <v>226</v>
      </c>
      <c r="D68" s="101"/>
      <c r="E68" s="42">
        <f>E69</f>
        <v>840000</v>
      </c>
      <c r="F68" s="42">
        <f>F69</f>
        <v>240000</v>
      </c>
    </row>
    <row r="69" spans="1:6" ht="12.75">
      <c r="A69" s="16" t="s">
        <v>36</v>
      </c>
      <c r="B69" s="59" t="s">
        <v>160</v>
      </c>
      <c r="C69" s="94" t="s">
        <v>194</v>
      </c>
      <c r="D69" s="95"/>
      <c r="E69" s="17">
        <v>840000</v>
      </c>
      <c r="F69" s="17">
        <v>240000</v>
      </c>
    </row>
    <row r="70" spans="1:6" ht="12.75">
      <c r="A70" s="14" t="s">
        <v>43</v>
      </c>
      <c r="B70" s="59" t="s">
        <v>147</v>
      </c>
      <c r="C70" s="96" t="s">
        <v>242</v>
      </c>
      <c r="D70" s="97"/>
      <c r="E70" s="15">
        <f>E73+E80+E88+E71</f>
        <v>63451000</v>
      </c>
      <c r="F70" s="15">
        <f>F73+F80+F88+F71</f>
        <v>10086202.42</v>
      </c>
    </row>
    <row r="71" spans="1:6" ht="12.75">
      <c r="A71" s="14" t="s">
        <v>269</v>
      </c>
      <c r="B71" s="59" t="s">
        <v>148</v>
      </c>
      <c r="C71" s="96" t="s">
        <v>271</v>
      </c>
      <c r="D71" s="97"/>
      <c r="E71" s="15">
        <f>E72</f>
        <v>2500000</v>
      </c>
      <c r="F71" s="15">
        <f>F72</f>
        <v>0</v>
      </c>
    </row>
    <row r="72" spans="1:6" ht="12.75">
      <c r="A72" s="16" t="s">
        <v>35</v>
      </c>
      <c r="B72" s="59" t="s">
        <v>265</v>
      </c>
      <c r="C72" s="102" t="s">
        <v>272</v>
      </c>
      <c r="D72" s="103"/>
      <c r="E72" s="24">
        <v>2500000</v>
      </c>
      <c r="F72" s="24"/>
    </row>
    <row r="73" spans="1:6" ht="12.75">
      <c r="A73" s="14" t="s">
        <v>44</v>
      </c>
      <c r="B73" s="57" t="s">
        <v>266</v>
      </c>
      <c r="C73" s="96" t="s">
        <v>228</v>
      </c>
      <c r="D73" s="97"/>
      <c r="E73" s="15">
        <f>SUM(E74:E79)</f>
        <v>25651000</v>
      </c>
      <c r="F73" s="15">
        <f>SUM(F74:F79)</f>
        <v>6212779.6</v>
      </c>
    </row>
    <row r="74" spans="1:6" ht="12.75">
      <c r="A74" s="16" t="s">
        <v>36</v>
      </c>
      <c r="B74" s="59" t="s">
        <v>276</v>
      </c>
      <c r="C74" s="94" t="s">
        <v>303</v>
      </c>
      <c r="D74" s="95"/>
      <c r="E74" s="17">
        <v>2978100</v>
      </c>
      <c r="F74" s="17"/>
    </row>
    <row r="75" spans="1:6" ht="12.75">
      <c r="A75" s="16" t="s">
        <v>38</v>
      </c>
      <c r="B75" s="59" t="s">
        <v>277</v>
      </c>
      <c r="C75" s="102" t="s">
        <v>195</v>
      </c>
      <c r="D75" s="103"/>
      <c r="E75" s="24">
        <v>1000000</v>
      </c>
      <c r="F75" s="24"/>
    </row>
    <row r="76" spans="1:6" ht="12.75">
      <c r="A76" s="16" t="s">
        <v>91</v>
      </c>
      <c r="B76" s="57" t="s">
        <v>267</v>
      </c>
      <c r="C76" s="94" t="s">
        <v>270</v>
      </c>
      <c r="D76" s="95"/>
      <c r="E76" s="24">
        <v>439000</v>
      </c>
      <c r="F76" s="24"/>
    </row>
    <row r="77" spans="1:6" ht="12.75">
      <c r="A77" s="16" t="s">
        <v>35</v>
      </c>
      <c r="B77" s="57" t="s">
        <v>273</v>
      </c>
      <c r="C77" s="94" t="s">
        <v>229</v>
      </c>
      <c r="D77" s="95"/>
      <c r="E77" s="17">
        <v>8769900</v>
      </c>
      <c r="F77" s="17">
        <v>1160205.6</v>
      </c>
    </row>
    <row r="78" spans="1:6" ht="12.75">
      <c r="A78" s="16" t="s">
        <v>38</v>
      </c>
      <c r="B78" s="59" t="s">
        <v>274</v>
      </c>
      <c r="C78" s="94" t="s">
        <v>230</v>
      </c>
      <c r="D78" s="95"/>
      <c r="E78" s="17">
        <v>4000000</v>
      </c>
      <c r="F78" s="17">
        <v>435000</v>
      </c>
    </row>
    <row r="79" spans="1:6" ht="12.75">
      <c r="A79" s="16" t="s">
        <v>39</v>
      </c>
      <c r="B79" s="58" t="s">
        <v>275</v>
      </c>
      <c r="C79" s="94" t="s">
        <v>231</v>
      </c>
      <c r="D79" s="95"/>
      <c r="E79" s="17">
        <v>8464000</v>
      </c>
      <c r="F79" s="17">
        <v>4617574</v>
      </c>
    </row>
    <row r="80" spans="1:6" ht="12.75">
      <c r="A80" s="14" t="s">
        <v>45</v>
      </c>
      <c r="B80" s="59" t="s">
        <v>278</v>
      </c>
      <c r="C80" s="96" t="s">
        <v>241</v>
      </c>
      <c r="D80" s="97"/>
      <c r="E80" s="15">
        <f>E81+E85</f>
        <v>4300000</v>
      </c>
      <c r="F80" s="15">
        <f>F81+F85</f>
        <v>923422.8200000001</v>
      </c>
    </row>
    <row r="81" spans="1:6" s="44" customFormat="1" ht="15" customHeight="1">
      <c r="A81" s="41" t="s">
        <v>85</v>
      </c>
      <c r="B81" s="58" t="s">
        <v>279</v>
      </c>
      <c r="C81" s="100" t="s">
        <v>227</v>
      </c>
      <c r="D81" s="101"/>
      <c r="E81" s="42">
        <f>SUM(E82:E84)</f>
        <v>2100000</v>
      </c>
      <c r="F81" s="42">
        <f>SUM(F82:F84)</f>
        <v>551716.02</v>
      </c>
    </row>
    <row r="82" spans="1:6" s="44" customFormat="1" ht="15" customHeight="1">
      <c r="A82" s="16" t="s">
        <v>34</v>
      </c>
      <c r="B82" s="58" t="s">
        <v>280</v>
      </c>
      <c r="C82" s="94" t="s">
        <v>208</v>
      </c>
      <c r="D82" s="95"/>
      <c r="E82" s="17">
        <v>1000000</v>
      </c>
      <c r="F82" s="17">
        <v>401716.02</v>
      </c>
    </row>
    <row r="83" spans="1:6" s="44" customFormat="1" ht="15" customHeight="1">
      <c r="A83" s="16" t="s">
        <v>35</v>
      </c>
      <c r="B83" s="59" t="s">
        <v>281</v>
      </c>
      <c r="C83" s="94" t="s">
        <v>209</v>
      </c>
      <c r="D83" s="95"/>
      <c r="E83" s="17">
        <v>1080000</v>
      </c>
      <c r="F83" s="17">
        <v>150000</v>
      </c>
    </row>
    <row r="84" spans="1:6" s="49" customFormat="1" ht="12.75">
      <c r="A84" s="16" t="s">
        <v>39</v>
      </c>
      <c r="B84" s="59" t="s">
        <v>282</v>
      </c>
      <c r="C84" s="94" t="s">
        <v>210</v>
      </c>
      <c r="D84" s="95"/>
      <c r="E84" s="17">
        <v>20000</v>
      </c>
      <c r="F84" s="17"/>
    </row>
    <row r="85" spans="1:6" s="49" customFormat="1" ht="21">
      <c r="A85" s="41" t="s">
        <v>86</v>
      </c>
      <c r="B85" s="59" t="s">
        <v>283</v>
      </c>
      <c r="C85" s="100" t="s">
        <v>232</v>
      </c>
      <c r="D85" s="101"/>
      <c r="E85" s="42">
        <f>SUM(E86:E87)</f>
        <v>2200000</v>
      </c>
      <c r="F85" s="42">
        <f>SUM(F86:F87)</f>
        <v>371706.8</v>
      </c>
    </row>
    <row r="86" spans="1:6" ht="12.75">
      <c r="A86" s="16" t="s">
        <v>91</v>
      </c>
      <c r="B86" s="59" t="s">
        <v>284</v>
      </c>
      <c r="C86" s="94" t="s">
        <v>207</v>
      </c>
      <c r="D86" s="95"/>
      <c r="E86" s="24">
        <v>719391.24</v>
      </c>
      <c r="F86" s="24">
        <v>141428.96</v>
      </c>
    </row>
    <row r="87" spans="1:6" ht="12.75">
      <c r="A87" s="16" t="s">
        <v>38</v>
      </c>
      <c r="B87" s="59" t="s">
        <v>285</v>
      </c>
      <c r="C87" s="94" t="s">
        <v>206</v>
      </c>
      <c r="D87" s="95"/>
      <c r="E87" s="24">
        <v>1480608.76</v>
      </c>
      <c r="F87" s="24">
        <v>230277.84</v>
      </c>
    </row>
    <row r="88" spans="1:6" ht="22.5">
      <c r="A88" s="14" t="s">
        <v>105</v>
      </c>
      <c r="B88" s="59" t="s">
        <v>286</v>
      </c>
      <c r="C88" s="98" t="s">
        <v>240</v>
      </c>
      <c r="D88" s="99"/>
      <c r="E88" s="42">
        <f>E89</f>
        <v>31000000</v>
      </c>
      <c r="F88" s="42">
        <f>F89</f>
        <v>2950000</v>
      </c>
    </row>
    <row r="89" spans="1:6" ht="22.5">
      <c r="A89" s="16" t="s">
        <v>82</v>
      </c>
      <c r="B89" s="59" t="s">
        <v>287</v>
      </c>
      <c r="C89" s="102" t="s">
        <v>205</v>
      </c>
      <c r="D89" s="103"/>
      <c r="E89" s="17">
        <v>31000000</v>
      </c>
      <c r="F89" s="17">
        <v>2950000</v>
      </c>
    </row>
    <row r="90" spans="1:6" ht="22.5">
      <c r="A90" s="14" t="s">
        <v>77</v>
      </c>
      <c r="B90" s="59" t="s">
        <v>288</v>
      </c>
      <c r="C90" s="96" t="s">
        <v>239</v>
      </c>
      <c r="D90" s="97"/>
      <c r="E90" s="15">
        <f>E91+E92</f>
        <v>180000</v>
      </c>
      <c r="F90" s="15">
        <f>F91+F92</f>
        <v>0</v>
      </c>
    </row>
    <row r="91" spans="1:6" ht="12.75">
      <c r="A91" s="16" t="s">
        <v>36</v>
      </c>
      <c r="B91" s="59" t="s">
        <v>289</v>
      </c>
      <c r="C91" s="94" t="s">
        <v>204</v>
      </c>
      <c r="D91" s="95"/>
      <c r="E91" s="17">
        <v>80000</v>
      </c>
      <c r="F91" s="17"/>
    </row>
    <row r="92" spans="1:6" ht="12.75">
      <c r="A92" s="16" t="s">
        <v>37</v>
      </c>
      <c r="B92" s="59" t="s">
        <v>290</v>
      </c>
      <c r="C92" s="94" t="s">
        <v>203</v>
      </c>
      <c r="D92" s="95"/>
      <c r="E92" s="17">
        <v>100000</v>
      </c>
      <c r="F92" s="17"/>
    </row>
    <row r="93" spans="1:6" ht="12.75">
      <c r="A93" s="14" t="s">
        <v>55</v>
      </c>
      <c r="B93" s="58" t="s">
        <v>291</v>
      </c>
      <c r="C93" s="96" t="s">
        <v>238</v>
      </c>
      <c r="D93" s="97"/>
      <c r="E93" s="15">
        <f>E94+E95</f>
        <v>9500000</v>
      </c>
      <c r="F93" s="15">
        <f>F94+F95</f>
        <v>1701250</v>
      </c>
    </row>
    <row r="94" spans="1:6" ht="24" customHeight="1">
      <c r="A94" s="16" t="s">
        <v>82</v>
      </c>
      <c r="B94" s="59" t="s">
        <v>292</v>
      </c>
      <c r="C94" s="94" t="s">
        <v>201</v>
      </c>
      <c r="D94" s="95"/>
      <c r="E94" s="24">
        <v>9100000</v>
      </c>
      <c r="F94" s="24">
        <v>1600000</v>
      </c>
    </row>
    <row r="95" spans="1:6" ht="22.5">
      <c r="A95" s="16" t="s">
        <v>46</v>
      </c>
      <c r="B95" s="58" t="s">
        <v>293</v>
      </c>
      <c r="C95" s="94" t="s">
        <v>202</v>
      </c>
      <c r="D95" s="95"/>
      <c r="E95" s="17">
        <v>400000</v>
      </c>
      <c r="F95" s="17">
        <v>101250</v>
      </c>
    </row>
    <row r="96" spans="1:6" ht="12.75">
      <c r="A96" s="14" t="s">
        <v>95</v>
      </c>
      <c r="B96" s="59" t="s">
        <v>294</v>
      </c>
      <c r="C96" s="96" t="s">
        <v>237</v>
      </c>
      <c r="D96" s="97"/>
      <c r="E96" s="21">
        <f>E97+E99</f>
        <v>550000</v>
      </c>
      <c r="F96" s="21">
        <f>F97+F99</f>
        <v>98062</v>
      </c>
    </row>
    <row r="97" spans="1:6" ht="12.75">
      <c r="A97" s="41" t="s">
        <v>96</v>
      </c>
      <c r="B97" s="59" t="s">
        <v>295</v>
      </c>
      <c r="C97" s="100" t="s">
        <v>233</v>
      </c>
      <c r="D97" s="101"/>
      <c r="E97" s="42">
        <f>E98</f>
        <v>200000</v>
      </c>
      <c r="F97" s="42">
        <f>F98</f>
        <v>35062</v>
      </c>
    </row>
    <row r="98" spans="1:6" ht="22.5">
      <c r="A98" s="16" t="s">
        <v>98</v>
      </c>
      <c r="B98" s="59" t="s">
        <v>296</v>
      </c>
      <c r="C98" s="94" t="s">
        <v>200</v>
      </c>
      <c r="D98" s="95"/>
      <c r="E98" s="17">
        <v>200000</v>
      </c>
      <c r="F98" s="17">
        <v>35062</v>
      </c>
    </row>
    <row r="99" spans="1:6" ht="12.75">
      <c r="A99" s="41" t="s">
        <v>97</v>
      </c>
      <c r="B99" s="59" t="s">
        <v>297</v>
      </c>
      <c r="C99" s="100" t="s">
        <v>236</v>
      </c>
      <c r="D99" s="101"/>
      <c r="E99" s="42">
        <f>E100</f>
        <v>350000</v>
      </c>
      <c r="F99" s="42">
        <f>F100</f>
        <v>63000</v>
      </c>
    </row>
    <row r="100" spans="1:6" ht="12.75">
      <c r="A100" s="16" t="s">
        <v>92</v>
      </c>
      <c r="B100" s="59" t="s">
        <v>298</v>
      </c>
      <c r="C100" s="94" t="s">
        <v>199</v>
      </c>
      <c r="D100" s="95"/>
      <c r="E100" s="17">
        <v>350000</v>
      </c>
      <c r="F100" s="17">
        <v>63000</v>
      </c>
    </row>
    <row r="101" spans="1:6" ht="22.5">
      <c r="A101" s="14" t="s">
        <v>78</v>
      </c>
      <c r="B101" s="59" t="s">
        <v>299</v>
      </c>
      <c r="C101" s="96" t="s">
        <v>235</v>
      </c>
      <c r="D101" s="97"/>
      <c r="E101" s="15">
        <f>E102+E103</f>
        <v>180000</v>
      </c>
      <c r="F101" s="15">
        <f>F102+F103</f>
        <v>11000</v>
      </c>
    </row>
    <row r="102" spans="1:6" ht="12.75">
      <c r="A102" s="16" t="s">
        <v>37</v>
      </c>
      <c r="B102" s="59" t="s">
        <v>300</v>
      </c>
      <c r="C102" s="94" t="s">
        <v>198</v>
      </c>
      <c r="D102" s="95"/>
      <c r="E102" s="17">
        <v>100000</v>
      </c>
      <c r="F102" s="17">
        <v>11000</v>
      </c>
    </row>
    <row r="103" spans="1:6" ht="12.75">
      <c r="A103" s="48" t="s">
        <v>39</v>
      </c>
      <c r="B103" s="65">
        <v>285</v>
      </c>
      <c r="C103" s="94" t="s">
        <v>197</v>
      </c>
      <c r="D103" s="95"/>
      <c r="E103" s="32">
        <v>80000</v>
      </c>
      <c r="F103" s="32"/>
    </row>
    <row r="104" spans="1:6" ht="22.5">
      <c r="A104" s="14" t="s">
        <v>94</v>
      </c>
      <c r="B104" s="65">
        <v>286</v>
      </c>
      <c r="C104" s="96" t="s">
        <v>234</v>
      </c>
      <c r="D104" s="97"/>
      <c r="E104" s="64">
        <f>E105</f>
        <v>2639000</v>
      </c>
      <c r="F104" s="64">
        <f>F105</f>
        <v>520000</v>
      </c>
    </row>
    <row r="105" spans="1:6" ht="22.5">
      <c r="A105" s="16" t="s">
        <v>82</v>
      </c>
      <c r="B105" s="65">
        <v>287</v>
      </c>
      <c r="C105" s="102" t="s">
        <v>196</v>
      </c>
      <c r="D105" s="103"/>
      <c r="E105" s="32">
        <v>2639000</v>
      </c>
      <c r="F105" s="32">
        <v>520000</v>
      </c>
    </row>
    <row r="106" spans="1:6" ht="12.75">
      <c r="A106" s="14" t="s">
        <v>47</v>
      </c>
      <c r="B106" s="56" t="s">
        <v>157</v>
      </c>
      <c r="C106" s="96" t="s">
        <v>16</v>
      </c>
      <c r="D106" s="97"/>
      <c r="E106" s="67">
        <f>'Доходы 1'!C19-Расходы1!E13</f>
        <v>-3930400</v>
      </c>
      <c r="F106" s="67">
        <f>'Доходы 1'!E19-Расходы1!F13</f>
        <v>-7281055.719999999</v>
      </c>
    </row>
  </sheetData>
  <sheetProtection/>
  <mergeCells count="100">
    <mergeCell ref="C105:D105"/>
    <mergeCell ref="C106:D106"/>
    <mergeCell ref="C74:D74"/>
    <mergeCell ref="C75:D75"/>
    <mergeCell ref="C89:D89"/>
    <mergeCell ref="C91:D91"/>
    <mergeCell ref="C96:D96"/>
    <mergeCell ref="C93:D93"/>
    <mergeCell ref="C78:D78"/>
    <mergeCell ref="C90:D90"/>
    <mergeCell ref="C103:D103"/>
    <mergeCell ref="C104:D104"/>
    <mergeCell ref="C65:D65"/>
    <mergeCell ref="C64:D64"/>
    <mergeCell ref="C68:D68"/>
    <mergeCell ref="C66:D66"/>
    <mergeCell ref="C35:D35"/>
    <mergeCell ref="C17:D17"/>
    <mergeCell ref="C26:D26"/>
    <mergeCell ref="C20:D20"/>
    <mergeCell ref="C29:D29"/>
    <mergeCell ref="C46:D46"/>
    <mergeCell ref="C41:D41"/>
    <mergeCell ref="C22:D22"/>
    <mergeCell ref="C23:D23"/>
    <mergeCell ref="C33:D33"/>
    <mergeCell ref="A2:E2"/>
    <mergeCell ref="A4:A11"/>
    <mergeCell ref="C4:D11"/>
    <mergeCell ref="E4:E11"/>
    <mergeCell ref="C19:D19"/>
    <mergeCell ref="C57:D57"/>
    <mergeCell ref="C18:D18"/>
    <mergeCell ref="C34:D34"/>
    <mergeCell ref="C45:D45"/>
    <mergeCell ref="C51:D51"/>
    <mergeCell ref="C32:D32"/>
    <mergeCell ref="C53:D53"/>
    <mergeCell ref="C44:D44"/>
    <mergeCell ref="C30:D30"/>
    <mergeCell ref="C40:D40"/>
    <mergeCell ref="C38:D38"/>
    <mergeCell ref="C36:D36"/>
    <mergeCell ref="C37:D37"/>
    <mergeCell ref="C31:D31"/>
    <mergeCell ref="C47:D47"/>
    <mergeCell ref="C56:D56"/>
    <mergeCell ref="C49:D49"/>
    <mergeCell ref="C43:D43"/>
    <mergeCell ref="C52:D52"/>
    <mergeCell ref="C48:D48"/>
    <mergeCell ref="C25:D25"/>
    <mergeCell ref="C21:D21"/>
    <mergeCell ref="C24:D24"/>
    <mergeCell ref="C15:D15"/>
    <mergeCell ref="C16:D16"/>
    <mergeCell ref="C55:D55"/>
    <mergeCell ref="C27:D27"/>
    <mergeCell ref="C28:D28"/>
    <mergeCell ref="C42:D42"/>
    <mergeCell ref="C39:D39"/>
    <mergeCell ref="C102:D102"/>
    <mergeCell ref="C87:D87"/>
    <mergeCell ref="C97:D97"/>
    <mergeCell ref="C95:D95"/>
    <mergeCell ref="C94:D94"/>
    <mergeCell ref="C12:D12"/>
    <mergeCell ref="C14:D14"/>
    <mergeCell ref="C13:D13"/>
    <mergeCell ref="F4:F9"/>
    <mergeCell ref="C92:D92"/>
    <mergeCell ref="C69:D69"/>
    <mergeCell ref="C73:D73"/>
    <mergeCell ref="C58:D58"/>
    <mergeCell ref="C77:D77"/>
    <mergeCell ref="C50:D50"/>
    <mergeCell ref="C60:D60"/>
    <mergeCell ref="C61:D61"/>
    <mergeCell ref="C63:D63"/>
    <mergeCell ref="C62:D62"/>
    <mergeCell ref="C86:D86"/>
    <mergeCell ref="C54:D54"/>
    <mergeCell ref="C100:D100"/>
    <mergeCell ref="C85:D85"/>
    <mergeCell ref="C67:D67"/>
    <mergeCell ref="C59:D59"/>
    <mergeCell ref="C82:D82"/>
    <mergeCell ref="C72:D72"/>
    <mergeCell ref="C81:D81"/>
    <mergeCell ref="C99:D99"/>
    <mergeCell ref="C79:D79"/>
    <mergeCell ref="C98:D98"/>
    <mergeCell ref="C80:D80"/>
    <mergeCell ref="C101:D101"/>
    <mergeCell ref="C83:D83"/>
    <mergeCell ref="C70:D70"/>
    <mergeCell ref="C76:D76"/>
    <mergeCell ref="C71:D71"/>
    <mergeCell ref="C84:D84"/>
    <mergeCell ref="C88:D88"/>
  </mergeCells>
  <conditionalFormatting sqref="F14 E106:F106">
    <cfRule type="cellIs" priority="62" dxfId="6" operator="equal" stopIfTrue="1">
      <formula>0</formula>
    </cfRule>
  </conditionalFormatting>
  <printOptions/>
  <pageMargins left="0.3937007874015748" right="0" top="0.3937007874015748" bottom="0.3937007874015748" header="0" footer="0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E25"/>
  <sheetViews>
    <sheetView showGridLines="0" zoomScalePageLayoutView="0" workbookViewId="0" topLeftCell="A1">
      <selection activeCell="A27" sqref="A27"/>
    </sheetView>
  </sheetViews>
  <sheetFormatPr defaultColWidth="9.00390625" defaultRowHeight="12.75"/>
  <cols>
    <col min="1" max="1" width="37.75390625" style="0" customWidth="1"/>
    <col min="2" max="2" width="5.625" style="0" customWidth="1"/>
    <col min="3" max="3" width="24.25390625" style="0" customWidth="1"/>
    <col min="4" max="5" width="18.75390625" style="0" customWidth="1"/>
  </cols>
  <sheetData>
    <row r="1" spans="1:5" ht="12.75" customHeight="1">
      <c r="A1" s="110" t="s">
        <v>152</v>
      </c>
      <c r="B1" s="110"/>
      <c r="C1" s="110"/>
      <c r="D1" s="110"/>
      <c r="E1" s="110"/>
    </row>
    <row r="2" spans="1:5" ht="9" customHeight="1" thickBot="1">
      <c r="A2" s="6"/>
      <c r="B2" s="13"/>
      <c r="C2" s="8"/>
      <c r="D2" s="7"/>
      <c r="E2" s="7"/>
    </row>
    <row r="3" spans="1:5" ht="13.5" customHeight="1">
      <c r="A3" s="77" t="s">
        <v>2</v>
      </c>
      <c r="B3" s="71" t="s">
        <v>3</v>
      </c>
      <c r="C3" s="71" t="s">
        <v>11</v>
      </c>
      <c r="D3" s="81" t="s">
        <v>6</v>
      </c>
      <c r="E3" s="81" t="s">
        <v>4</v>
      </c>
    </row>
    <row r="4" spans="1:5" ht="4.5" customHeight="1">
      <c r="A4" s="78"/>
      <c r="B4" s="72"/>
      <c r="C4" s="72"/>
      <c r="D4" s="82"/>
      <c r="E4" s="82"/>
    </row>
    <row r="5" spans="1:5" ht="6" customHeight="1">
      <c r="A5" s="78"/>
      <c r="B5" s="72"/>
      <c r="C5" s="72"/>
      <c r="D5" s="82"/>
      <c r="E5" s="82"/>
    </row>
    <row r="6" spans="1:5" ht="4.5" customHeight="1">
      <c r="A6" s="78"/>
      <c r="B6" s="72"/>
      <c r="C6" s="72"/>
      <c r="D6" s="82"/>
      <c r="E6" s="82"/>
    </row>
    <row r="7" spans="1:5" ht="6" customHeight="1">
      <c r="A7" s="78"/>
      <c r="B7" s="72"/>
      <c r="C7" s="72"/>
      <c r="D7" s="82"/>
      <c r="E7" s="82"/>
    </row>
    <row r="8" spans="1:5" ht="6" customHeight="1">
      <c r="A8" s="78"/>
      <c r="B8" s="72"/>
      <c r="C8" s="72"/>
      <c r="D8" s="82"/>
      <c r="E8" s="82"/>
    </row>
    <row r="9" spans="1:5" ht="18" customHeight="1">
      <c r="A9" s="79"/>
      <c r="B9" s="73"/>
      <c r="C9" s="73"/>
      <c r="D9" s="83"/>
      <c r="E9" s="83"/>
    </row>
    <row r="10" spans="1:5" ht="13.5" customHeight="1" thickBot="1">
      <c r="A10" s="10">
        <v>1</v>
      </c>
      <c r="B10" s="11">
        <v>2</v>
      </c>
      <c r="C10" s="18">
        <v>3</v>
      </c>
      <c r="D10" s="12" t="s">
        <v>0</v>
      </c>
      <c r="E10" s="28" t="s">
        <v>1</v>
      </c>
    </row>
    <row r="11" spans="1:5" ht="25.5">
      <c r="A11" s="61" t="s">
        <v>150</v>
      </c>
      <c r="B11" s="23" t="s">
        <v>48</v>
      </c>
      <c r="C11" s="23" t="s">
        <v>16</v>
      </c>
      <c r="D11" s="24">
        <f>D18</f>
        <v>109716334</v>
      </c>
      <c r="E11" s="24">
        <f>E18</f>
        <v>7281055.720000001</v>
      </c>
    </row>
    <row r="12" spans="1:5" ht="35.25" customHeight="1">
      <c r="A12" s="22" t="s">
        <v>156</v>
      </c>
      <c r="B12" s="23" t="s">
        <v>49</v>
      </c>
      <c r="C12" s="23" t="s">
        <v>16</v>
      </c>
      <c r="D12" s="21"/>
      <c r="E12" s="21"/>
    </row>
    <row r="13" spans="1:5" ht="12.75">
      <c r="A13" s="22" t="s">
        <v>149</v>
      </c>
      <c r="B13" s="23"/>
      <c r="C13" s="23"/>
      <c r="D13" s="24"/>
      <c r="E13" s="24"/>
    </row>
    <row r="14" spans="1:5" ht="12.75">
      <c r="A14" s="22"/>
      <c r="B14" s="23"/>
      <c r="C14" s="23"/>
      <c r="D14" s="24"/>
      <c r="E14" s="24"/>
    </row>
    <row r="15" spans="1:5" ht="26.25" customHeight="1">
      <c r="A15" s="61" t="s">
        <v>151</v>
      </c>
      <c r="B15" s="23" t="s">
        <v>50</v>
      </c>
      <c r="C15" s="23" t="s">
        <v>16</v>
      </c>
      <c r="D15" s="21"/>
      <c r="E15" s="21"/>
    </row>
    <row r="16" spans="1:5" ht="12.75">
      <c r="A16" s="22" t="s">
        <v>149</v>
      </c>
      <c r="B16" s="23"/>
      <c r="C16" s="20"/>
      <c r="D16" s="21"/>
      <c r="E16" s="21"/>
    </row>
    <row r="17" spans="1:5" ht="12.75">
      <c r="A17" s="22"/>
      <c r="B17" s="23"/>
      <c r="C17" s="20"/>
      <c r="D17" s="21"/>
      <c r="E17" s="21"/>
    </row>
    <row r="18" spans="1:5" ht="12.75">
      <c r="A18" s="62" t="s">
        <v>51</v>
      </c>
      <c r="B18" s="23" t="s">
        <v>52</v>
      </c>
      <c r="C18" s="20" t="s">
        <v>15</v>
      </c>
      <c r="D18" s="24">
        <f>D19+D21</f>
        <v>109716334</v>
      </c>
      <c r="E18" s="24">
        <f>E19+E21</f>
        <v>7281055.720000001</v>
      </c>
    </row>
    <row r="19" spans="1:5" ht="12.75">
      <c r="A19" s="124" t="s">
        <v>154</v>
      </c>
      <c r="B19" s="120" t="s">
        <v>53</v>
      </c>
      <c r="C19" s="120" t="s">
        <v>57</v>
      </c>
      <c r="D19" s="122">
        <f>-'Доходы 1'!C19:D19</f>
        <v>0</v>
      </c>
      <c r="E19" s="122">
        <v>-15449175.37</v>
      </c>
    </row>
    <row r="20" spans="1:5" ht="12.75" customHeight="1">
      <c r="A20" s="125"/>
      <c r="B20" s="121"/>
      <c r="C20" s="121"/>
      <c r="D20" s="123"/>
      <c r="E20" s="123"/>
    </row>
    <row r="21" spans="1:5" ht="12.75" customHeight="1">
      <c r="A21" s="124" t="s">
        <v>153</v>
      </c>
      <c r="B21" s="120" t="s">
        <v>54</v>
      </c>
      <c r="C21" s="120" t="s">
        <v>56</v>
      </c>
      <c r="D21" s="122">
        <f>Расходы1!E13</f>
        <v>109716334</v>
      </c>
      <c r="E21" s="122">
        <v>22730231.09</v>
      </c>
    </row>
    <row r="22" spans="1:5" ht="12.75" customHeight="1">
      <c r="A22" s="125"/>
      <c r="B22" s="121"/>
      <c r="C22" s="121"/>
      <c r="D22" s="123"/>
      <c r="E22" s="123"/>
    </row>
    <row r="25" ht="12.75">
      <c r="A25" s="47"/>
    </row>
  </sheetData>
  <sheetProtection/>
  <mergeCells count="16">
    <mergeCell ref="A21:A22"/>
    <mergeCell ref="D21:D22"/>
    <mergeCell ref="A19:A20"/>
    <mergeCell ref="B19:B20"/>
    <mergeCell ref="C19:C20"/>
    <mergeCell ref="D19:D20"/>
    <mergeCell ref="E19:E20"/>
    <mergeCell ref="E3:E9"/>
    <mergeCell ref="B21:B22"/>
    <mergeCell ref="E21:E22"/>
    <mergeCell ref="C21:C22"/>
    <mergeCell ref="A1:E1"/>
    <mergeCell ref="A3:A9"/>
    <mergeCell ref="B3:B9"/>
    <mergeCell ref="C3:C9"/>
    <mergeCell ref="D3:D9"/>
  </mergeCells>
  <conditionalFormatting sqref="E11:E17">
    <cfRule type="cellIs" priority="2" dxfId="6" operator="equal" stopIfTrue="1">
      <formula>0</formula>
    </cfRule>
  </conditionalFormatting>
  <conditionalFormatting sqref="E21">
    <cfRule type="cellIs" priority="1" dxfId="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Нина Васильевна</cp:lastModifiedBy>
  <cp:lastPrinted>2014-04-02T14:23:18Z</cp:lastPrinted>
  <dcterms:created xsi:type="dcterms:W3CDTF">1999-06-18T11:49:53Z</dcterms:created>
  <dcterms:modified xsi:type="dcterms:W3CDTF">2014-04-08T12:48:02Z</dcterms:modified>
  <cp:category/>
  <cp:version/>
  <cp:contentType/>
  <cp:contentStatus/>
</cp:coreProperties>
</file>